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เงินรายได้" sheetId="1" r:id="rId1"/>
    <sheet name="เงินแผ่นดิน" sheetId="2" r:id="rId2"/>
    <sheet name="สรุป" sheetId="3" r:id="rId3"/>
  </sheets>
  <definedNames>
    <definedName name="_xlnm.Print_Titles" localSheetId="0">'เงินรายได้'!$1:$3</definedName>
  </definedNames>
  <calcPr fullCalcOnLoad="1"/>
</workbook>
</file>

<file path=xl/sharedStrings.xml><?xml version="1.0" encoding="utf-8"?>
<sst xmlns="http://schemas.openxmlformats.org/spreadsheetml/2006/main" count="572" uniqueCount="262">
  <si>
    <t>รหัส</t>
  </si>
  <si>
    <t>ชื่องบประมาณ</t>
  </si>
  <si>
    <t>เบิกจ่าย</t>
  </si>
  <si>
    <t>คงเหลือ</t>
  </si>
  <si>
    <t>วิทยาลัยการเมืองการปกครอง</t>
  </si>
  <si>
    <t>  1 - งบบุคลากร</t>
  </si>
  <si>
    <t>เงินประจำตำแหน่งผู้บริหาร</t>
  </si>
  <si>
    <t>ค่าสอน</t>
  </si>
  <si>
    <t>ค่าตอบแทนการปฏิบัติงานนอกเวลาราชการ</t>
  </si>
  <si>
    <t>ค่าตอบแทนคณะกรรมการ</t>
  </si>
  <si>
    <t>ค่าจ้างเหมาบริการ</t>
  </si>
  <si>
    <t>ค่าเบี้ยเลี้ยง ค่าเช่าที่พักและค่าพาหนะ</t>
  </si>
  <si>
    <t>ค่าซ่อมแซมบำรุงรักษาทรัพย์สิน</t>
  </si>
  <si>
    <t>ค่าบำรุงรักษาระบบห้องสมุดอัตโนมัติระบบ Millennium และระบบ RFID</t>
  </si>
  <si>
    <t>เงินประกันสังคม (ในฐานะนายจ้าง)</t>
  </si>
  <si>
    <t>ค่าบริการโทรศัพท์</t>
  </si>
  <si>
    <t>ค่าบริการไปรษณีย์</t>
  </si>
  <si>
    <t>วัสดุสำนักงาน</t>
  </si>
  <si>
    <t>วัสดุไฟฟ้าและวิทยุ</t>
  </si>
  <si>
    <t>วัสดุเชื้อเพลิงและหล่อลื่น</t>
  </si>
  <si>
    <t>วัสดุโฆษณาและเผยแพร่</t>
  </si>
  <si>
    <t>วัสดุคอมพิวเตอร์</t>
  </si>
  <si>
    <t>วัสดุการศึกษา</t>
  </si>
  <si>
    <t>โครงการพัฒนาบุคลากร</t>
  </si>
  <si>
    <t>โครงการสัมมนาบัณฑิตที่พึงประสงค์ของผู้ใช้บัณฑิต</t>
  </si>
  <si>
    <t>ค่าใช้จ่ายในการเดินทางไปราชการต่างประเทศชั่วคราว</t>
  </si>
  <si>
    <t>เบิกจ่ายแล้ว</t>
  </si>
  <si>
    <t>ยอดงบประมาณ</t>
  </si>
  <si>
    <t>ร้อยละ</t>
  </si>
  <si>
    <t>วิทยาลัยการเมืองการปกครอง มหาวิทยาลัยมหาสารคาม</t>
  </si>
  <si>
    <t>อัตราเดิม</t>
  </si>
  <si>
    <t>รายการ</t>
  </si>
  <si>
    <t>งปม.ที่ขอตั้ง</t>
  </si>
  <si>
    <t>งบประมาณเงินแผ่นดิน</t>
  </si>
  <si>
    <t>งบประมาณเงินรายได้</t>
  </si>
  <si>
    <t>รวมทั้งสิ้น</t>
  </si>
  <si>
    <t>  2 - งบดำเนินงาน</t>
  </si>
  <si>
    <t>1 - งบบุคลากร</t>
  </si>
  <si>
    <t>     2 - งบอุดหนุน</t>
  </si>
  <si>
    <t>หมายเหตุ การโอนเปลี่ยนแปลง เงินแผ่นดิน</t>
  </si>
  <si>
    <t>เงินสมทบกองทุนทดแทน</t>
  </si>
  <si>
    <t>วัสดุวิทยาศาสตร์หรือการแพทย์</t>
  </si>
  <si>
    <t>เงินประจำตำแหน่งทางวิชาการ</t>
  </si>
  <si>
    <t>เงินอุดหนุนการจ้างพนักงานมหาวิทยาลัย</t>
  </si>
  <si>
    <t>โครงการศึกษาดูงานประเด็นข้ามชาติในอนุภูมิภาคลุ่มแม่น้ำโขง</t>
  </si>
  <si>
    <t>หมายเหตุ การโอนเปลี่ยนแปลง เงินรายได้</t>
  </si>
  <si>
    <t>  4 - งบอุดหนุน</t>
  </si>
  <si>
    <t>  5 - งบรายจ่ายอื่น</t>
  </si>
  <si>
    <t xml:space="preserve">                                          3 - งบลงทุน</t>
  </si>
  <si>
    <t>ค่าตอบแทนผู้อ่านพิจารณาผลงานทางวิชาการ หนังสือ ตำรา และบทความวารสารการเมืองการปกครอง</t>
  </si>
  <si>
    <t>ค่าตอบแทนอาจารย์ที่ปรึกษาระดับปริญญาตรี</t>
  </si>
  <si>
    <t>ค่าเช่าเครื่องถ่ายเอกสาร</t>
  </si>
  <si>
    <t>โครงการศิษย์เก่าสัมพันธ์ COPAG</t>
  </si>
  <si>
    <t>อุดหนุนเงินสวัสดิการพนักงานมหาวิทยาลัย 7%</t>
  </si>
  <si>
    <t>โครงการบรรยายสาธารณะด้านสิทธิมนุษยชน</t>
  </si>
  <si>
    <t>โครงการสร้างเครือข่ายความร่วมมือทางวิชาการภายในประเทศ</t>
  </si>
  <si>
    <t>โครงการประชุมวิชาการและสัมมนาประจำปีสาขาวิชาการเมืองการปกครอง</t>
  </si>
  <si>
    <t>โครงการเวทีมอบรางวัล “นักการเมืองท้องถิ่นคุณภาพ” วิทยาลัยการเมืองการปกครอง มหาวิทยาลัยมหาสารคาม</t>
  </si>
  <si>
    <t>โครงการบริการวิชาการหนึ่งหลักสูตรหนึ่งชุมชน “สภาเยาวพลเมืองตักศิลา”</t>
  </si>
  <si>
    <t>เงินอุดหนุนการวิจัยสำหรับนิสิตระดับบัณฑิตศึกษา</t>
  </si>
  <si>
    <t>โครงการพัฒนาทักษะภาษาและการเขียนงานทางวิชาการนิสิตบัณฑิตศึกษา</t>
  </si>
  <si>
    <t>โครงการทำนุบำรุงศิลปวัฒนธรรม</t>
  </si>
  <si>
    <t>อุดหนุนวิจัยสำหรับบุคลากรวิทยาลัยการเมืองการปกครอง</t>
  </si>
  <si>
    <t>โครงการสนับสนุนการสร้างสรรค์กิจกรรมของนักรัฐศาสตร์</t>
  </si>
  <si>
    <t>เงินสำรองจ่ายในกรณีฉุกเฉินหรือจำเป็นเร่งด่วน</t>
  </si>
  <si>
    <t>ช่วงเวลาดำเนินการ</t>
  </si>
  <si>
    <t>ผู้รับผิดชอบ</t>
  </si>
  <si>
    <t>สถานะการดำเนินการ</t>
  </si>
  <si>
    <t>(/) , (X) , (W)</t>
  </si>
  <si>
    <t>หมายเหตุ</t>
  </si>
  <si>
    <t>(/) คือ ดำเนินการแล้ว , (X) คือ ยังไม่ได้ดำเนินการ , (W) คือ อยู่ระหว่างการดำเนินการ</t>
  </si>
  <si>
    <t>ทุกเดือน</t>
  </si>
  <si>
    <t>ภานุมาศ</t>
  </si>
  <si>
    <t>/, x</t>
  </si>
  <si>
    <t xml:space="preserve">รวม </t>
  </si>
  <si>
    <t>พนักงานขับรถยนต์</t>
  </si>
  <si>
    <t>แม่บ้าน</t>
  </si>
  <si>
    <t>เจ้าหน้าที่บริหารงานทั่วไป</t>
  </si>
  <si>
    <t>นักวิชาการพัสดุ</t>
  </si>
  <si>
    <t>นักวิชาการศึกษา</t>
  </si>
  <si>
    <t>พนักงานบริการเอกสารทั่วไป</t>
  </si>
  <si>
    <t>ค่าเบี้ยประกัน</t>
  </si>
  <si>
    <t>ค่ารับรองและพิธีการ</t>
  </si>
  <si>
    <t>ค่าเบี้ยประชุมคณะกรรมการ</t>
  </si>
  <si>
    <t>วัสดุงานบ้านและงานครัว</t>
  </si>
  <si>
    <t>เครื่องกรองน้ำดื่มระบบ RO พร้อมตู้ทำน้ำเย็น พร้อมติดตั้ง จำนวน 4 ชุด</t>
  </si>
  <si>
    <t>รถตู้โดยสาร (ดีเซล) ขนาด 12 ที่นั่ง ปริมาณกระบอกสูบไม่ต่ำกว่า 2,400 ซีซี พร้อมอุปกรณ์ตกแต่ง VIP จำนวน 1 คัน</t>
  </si>
  <si>
    <t>คอมพิวเตอร์แท็บเล็ต (ระบบปฏิบัติการ IOS) จำนวน 5 เครื่อง</t>
  </si>
  <si>
    <t>เครื่องคอมพิวเตอร์โน้ตบุ๊ก สำหรับงานประมวลผล จำนวน 3 เครื่อง</t>
  </si>
  <si>
    <t>เครื่องคอมพิวเตอร์ สำหรับประมวลผลระดับคุณภาพสูง จำนวน 3 เครื่อง</t>
  </si>
  <si>
    <t>เครื่องคอมพิวเตอร์ สำหรับงานประมวลผล แบบที่ 1 จำนวน 40 เครื่อง</t>
  </si>
  <si>
    <t>เครื่องสแกนเนอร์ สำหรับงานเก็บเอกสารระดับศูนย์บริการ แบบที่ 1 จำนวน 1 เครื่อง</t>
  </si>
  <si>
    <t>เครื่องพิมพ์เลเซอร์ขาวดำ ชนิด Network แบบที่ 1 จำนวน 3 เครื่อง</t>
  </si>
  <si>
    <t>เครื่องโทรสาร จำนวน 1 เครื่อง</t>
  </si>
  <si>
    <t>เครื่องอินเตอร์คอม จำนวน 2 ชุด</t>
  </si>
  <si>
    <t>โต๊ะทำงานเข้ามุม จำนวน 9 ชุด</t>
  </si>
  <si>
    <t>โต๊ะประชุมท้อปกระจก จำนวน 1 ตัว</t>
  </si>
  <si>
    <t>เก้าอี้สำนักงานพิงสูง จำนวน 10 ตัว</t>
  </si>
  <si>
    <t>เก้าอี้สำนักงานหลังตาข่าย พนักพิงสูง จำนวน 40 ตัว</t>
  </si>
  <si>
    <t>ชุดโซฟารับแขก 5 ที่นั่ง หุ้มหนังเทียม พร้อมโต๊ะกลาง จำนวน 1 ชุด</t>
  </si>
  <si>
    <t>ชุดโซฟารับแขก 5 ที่นั่ง พร้อมโต๊ะกลาง จำนวน 1 ชุด</t>
  </si>
  <si>
    <t>ชุดโทรศัพท์ IP Phone แบบมีสาย จำนวน 40 ชุด</t>
  </si>
  <si>
    <t>ระบบกล้องวงจรปิด (Installation CCTV) พร้อมติดตั้ง จำนวน 1 ระบบ</t>
  </si>
  <si>
    <t>ระบบเครือข่าย พร้อมติดตั้ง จำนวน 1 ระบบ จำนวน 1 ระบบ</t>
  </si>
  <si>
    <t>โครงการ Human Rights Update</t>
  </si>
  <si>
    <t>โครงการสัมมนาหัวข้อวิทยานิพนธ์และรายงานความกว้าหน้าวิทยานิพนธ์ ระดับบัณฑิตศึกษา</t>
  </si>
  <si>
    <t>โครงการ "การอบรมเชิงปฏิบัติการเพื่อสนับสนุนและส่งเสริมสมรรถนะทางการวิจัย"</t>
  </si>
  <si>
    <t>โครงการ "ค่ายวิชาการ COPAG X High School Students : ห้องเรียนเสมือนจริงทางรัฐศาสตร์สำหรับนักเรียนมัธยมศึกษาตอนปลาย"</t>
  </si>
  <si>
    <t>โครงการ "การสัมมนาพัฒนากระบวนงานของฝ่ายวิชาการและวิจัย"</t>
  </si>
  <si>
    <t>โครงการสัมมนาและศึกษาดูงาน เพื่อพัฒนาศักยภาพและสมรรถนะในการจัดการเรียนการสอน สาขารัฐประศาสนศาสตร์ วิทยาลัยการเมืองการปกครอง มหาวิทยาลัยมหาสารคาม</t>
  </si>
  <si>
    <t>โครงการ เสวนาทางวิชาการเกี่ยวกับการพัฒนาทักษะการคิดวิเคราะห์ วิพากษ์ ของนิสิตสาขารัฐประศาสนศาสตร์</t>
  </si>
  <si>
    <t>โครงการการแข่งขันการตอบปัญหาวิชาการทางรัฐศาสตร์ระดับมัธยมศึกษา</t>
  </si>
  <si>
    <t>โครงการปฐมนิเทศนิสิต ระดับบัณฑิตศึกษา</t>
  </si>
  <si>
    <t>โครงการนิสิตนักศึกษารัฐศาสตร์/รัฐประศาสนศาสตร์สัมพันธ์ ครั้งที่ 1</t>
  </si>
  <si>
    <t>โครงการ "การประชาสัมพันธ์เชิงรุกด้านการรับสมัครนิสิตใหม่"</t>
  </si>
  <si>
    <t>โครงการสร้างแรงบันดาลใจในการเรียนต่อในระดับบัณฑิตศึกษา (ในและต่างประเทศ)</t>
  </si>
  <si>
    <t>โครงการ สานสัมพันธ์น้องพี่ IR</t>
  </si>
  <si>
    <t>โครงการ Change the World : เสรีชนเพื่อการเปลี่ยนแปลงสู่สังคมที่เป็นธรรม</t>
  </si>
  <si>
    <t>โครงการติวสอบภาค ก (ก.พ.) ความรู้ทางด้านกฎหมายและภาษาอังกฤษ</t>
  </si>
  <si>
    <t>อุดหนุนการจ้างพนักงานที่จ้างตามภารกิจ</t>
  </si>
  <si>
    <t>โครงการบรรยายพิเศษในหัวข้อ “ซอฟต์พาวเวอร์ในการเมืองไทย : ซอฟต์พาวเวอร์ มิใช่ ซอฟต์แวร์”</t>
  </si>
  <si>
    <t>โครงการสัมมนาผู้ทรงคุณวุฒิ ทบทวนและกำหนดเกณฑ์รางวัล “นักการเมืองท้องถิ่นคุณภาพ” วิทยาลัยการเมืองการปกครอง มหาวิทยาลัยมหาสารคาม ปี 2566</t>
  </si>
  <si>
    <t>โครงการ รัฐศาสตร์ฉบับ Real World</t>
  </si>
  <si>
    <t>การประชุมวิชาการระดับชาติเครือข่ายการศึกษา วิจัย และความสัมพันธ์ทางวิชาการ ด้านรัฐศาสตร์และรัฐประศาสนศาสตร์ ครั้งที่ 7</t>
  </si>
  <si>
    <t>โครงการ พัฒนาหลักสูตรนานาชาติ</t>
  </si>
  <si>
    <t>โครงการ Big Cleaning Day สร้างสิ่งแวดล้อมดีที่ COPAG</t>
  </si>
  <si>
    <t>โครงการวันสถาปนาวิทยาลัยการเมืองการปกครอง ครบรอบ 20 ปี : ปาฐกถาพิเศษ และแสดงผลงานชาว COPAG</t>
  </si>
  <si>
    <t>โครงการสัมมนาทันสถานการณ์การเปลี่ยนแปลงสังคมการเมืองร่วมสมัย “ท้องถิ่น-ภูมิภาค-โลก”</t>
  </si>
  <si>
    <t>โครงการเวที “มหาสารคาม ปัญญาสาธารณะ ปี 2566”</t>
  </si>
  <si>
    <t>โครงการ : ซีรี่ส์เสวนา “ถอดรหัสความคิด ผู้นำการเปลี่ยนแปลงทางการเมืองและสังคมของประเทศไทย 2566</t>
  </si>
  <si>
    <t>โครงการพัฒนาองค์กรสู่ความเป็นเลิศตามเส้นทาง Edpex</t>
  </si>
  <si>
    <t>โครงการจัดพิมพ์เอกสารเผยแพร่ด้านสิทธิมนุษยชน</t>
  </si>
  <si>
    <t>โครงการประชาสัมพันธ์หลักสูตรบัณฑิตศึกษา ปีการศึกษา 2566</t>
  </si>
  <si>
    <t>โครงการปัจฉิมนิเทศนิสิตบัณฑิตศึกษา วิทยาลัยการเมืองการปกครอง</t>
  </si>
  <si>
    <t>โครงการค่ายเยาวชนอีสาน สู่รากฐานของสังคม ครั้งที่ 3</t>
  </si>
  <si>
    <t>โครงการปฐมนิเทศนิสิตใหม่ระดับปริญญาตรีวิทยาลัยการเมืองการปกครอง ปีการศึกษา 2566</t>
  </si>
  <si>
    <t>โครงการฝึกซ้อมพิธีพระราชทานปริญญาบัตร วิทยาลัยการเมืองการปกครอง ประจำปีการศึกษา 2564 - 2565</t>
  </si>
  <si>
    <t>โครงการสัมมนาแนวทางการเขียนหนังสือ ตำรา และผลงานทางวิชาการ</t>
  </si>
  <si>
    <t>โครงการพัฒนาคุณภาพวารสารการเมืองการปกครองเพื่อเตรียมความพร้อมสู่เกณฑ์มาตรฐานระดับนานาชาติ</t>
  </si>
  <si>
    <t>โครงการพัฒนาระบบสารสนเทศของห้องสมุดเพื่อการสร้างภาพลักษณ์ที่ดี ของห้องสมุด วิทยาลัยการเมืองการปกครอง มหาวิทยาลัยมหาสารคาม</t>
  </si>
  <si>
    <t>เงินเพิ่มพนักงาน ร้อยละ 4</t>
  </si>
  <si>
    <t>โครงการห้องเรียนสิทธิมนุษยชน (social lab)</t>
  </si>
  <si>
    <t>โครงการแลกเปลี่ยนความร่วมมือภายใต้ข้อตกลงทางวิชาการและการแลกเปลี่ยนวัฒนธรรม (Inbound Visiting)</t>
  </si>
  <si>
    <t>โครงการ เตรียมความพร้อมสำหรับนิสิตระดับปริญญาตรี ชั้นปีที่ 1 วิทยาลัยการเมืองการปกครอง</t>
  </si>
  <si>
    <t>โครงการ บทเรียนการเคลื่อนไหวของภาคประชาสังคม</t>
  </si>
  <si>
    <t>โครงการกิจกรรมสร้างความพร้อมสำหรับการทำงานในต่างประเทศ (Jobs &amp; work abroad activities)</t>
  </si>
  <si>
    <t>โครงการ COPAG FAIR ครั้งที่ 1 (งานวัด COPAG)</t>
  </si>
  <si>
    <t>โครงการการบริการด้านข้อมูลและการช่วยจัดตั้งองค์กรผู้ใช้น้ำให้กับองค์กรภาคประชาชนตาม พระราชบัญญัติน้ำแห่งชาติ พ.ศ. 2561</t>
  </si>
  <si>
    <t>โครงการ กิจกรรมเสริมความรู้ด้านภาษาอังกฤษสำหรับการสอบ TOEIC</t>
  </si>
  <si>
    <t>โครงการค่ายเครือข่ายผู้นำเยาวพลเมืองอีสาน ครั้งที่ 1</t>
  </si>
  <si>
    <t>โครงการ: หนึ่งคณะหนึ่งศิลปวัฒนธรรม โครงการ “สานทุนวัฒนธรรม นำเศรษฐกิจสร้างสรรค์</t>
  </si>
  <si>
    <t>โครงการฝึกงานนิสิตวิทยาลัยการเมืองการปกครอง ประจำปีการศึกษา 2565 - 2566</t>
  </si>
  <si>
    <t>โครงการสัมมนา เรื่องการอบรมด้านอัคคีภัยเบื้องต้น และแผนอพยพหนีไฟ แก่บุคลากร นิสิตวิทยาลัยการเมืองการปกครอง มหาวิทยาลัยมหาสารคาม ประจำปี 2566</t>
  </si>
  <si>
    <t>เงินสำรองฐานะทางการเงิน</t>
  </si>
  <si>
    <t>โครงการ พัฒนาผลงานวิชาการและนำเสนอบทความวิชาการระดับนานาชาติ</t>
  </si>
  <si>
    <t>โครงการ การพัฒนาทักษะการสื่อสารภาษาต่างชาติและแลกเปลี่ยนเรียนรู้วัฒนธรรม (Other Language Summer Course) (Outbound)</t>
  </si>
  <si>
    <t>ผศ.วชิรวัตติ์+กวินทร์</t>
  </si>
  <si>
    <t>เดือน มิ.ย. 66</t>
  </si>
  <si>
    <t>ศุนย์สิทธิฯ</t>
  </si>
  <si>
    <t>ก.ค. - ส.ค. 66</t>
  </si>
  <si>
    <t>ศุนย์จัดการฯ</t>
  </si>
  <si>
    <t>ต.ค. 65 - ก.ย. 66</t>
  </si>
  <si>
    <t>ศุนย์สภาเยาวพลเมือง</t>
  </si>
  <si>
    <t>มิ.ย.  - ส.ค. 66</t>
  </si>
  <si>
    <t>งานบริการวิชาการ</t>
  </si>
  <si>
    <t>พ.ค. - มิ.ย. 66</t>
  </si>
  <si>
    <t>ศูนย์สิทธิฯ</t>
  </si>
  <si>
    <t>ธ.ค. 65 - ม.ค. 66</t>
  </si>
  <si>
    <t>ศูนย์พัฒนานโยบายฯ</t>
  </si>
  <si>
    <t>มิ.ย. 66</t>
  </si>
  <si>
    <t>ศุนย์ความเป็นเลิศฯ</t>
  </si>
  <si>
    <t>ก.ย. 66</t>
  </si>
  <si>
    <t>ศูนย์วิจัยการเมืองฯ</t>
  </si>
  <si>
    <t>ต.ค. 65 - ม.ค. 66</t>
  </si>
  <si>
    <t>ศูนย์ความเป็นเลิศฯ</t>
  </si>
  <si>
    <t>มี.ค. 66</t>
  </si>
  <si>
    <t>งานวิชาการ</t>
  </si>
  <si>
    <t>ธ.ค. 65 - มิ.ย. 66</t>
  </si>
  <si>
    <t>กลุ่มงานวิชาการ</t>
  </si>
  <si>
    <t>ต.ค. 65 - มิ.ย. 66</t>
  </si>
  <si>
    <t>1 ปีงบประมาณ</t>
  </si>
  <si>
    <t>ต.ค. 65 - ส.ค. 66</t>
  </si>
  <si>
    <t>เกษราภรณ์</t>
  </si>
  <si>
    <t>ม.ค. 66 / พ.ค. 66</t>
  </si>
  <si>
    <t>อ.ธวัชชัย</t>
  </si>
  <si>
    <t>ผศ.เชิงชาญ</t>
  </si>
  <si>
    <t>ต.ค. 65 - เม.ย. 66</t>
  </si>
  <si>
    <t>ผศ.ดร.นิลุบล</t>
  </si>
  <si>
    <t>ส.ค. 66</t>
  </si>
  <si>
    <t>พมลพร</t>
  </si>
  <si>
    <t>ก.พ. 66</t>
  </si>
  <si>
    <t>ธีระวัช</t>
  </si>
  <si>
    <t xml:space="preserve">ม.ค. 66 </t>
  </si>
  <si>
    <t>ต.ค. 65</t>
  </si>
  <si>
    <t>วรินทร</t>
  </si>
  <si>
    <t>ธ.ค. 65 - พ.ค. 66</t>
  </si>
  <si>
    <t>อ.หนึ่งนยา</t>
  </si>
  <si>
    <t>เม.ย. 66</t>
  </si>
  <si>
    <t>พ.ย. - ธ.ค. 65</t>
  </si>
  <si>
    <t>กวินทร์</t>
  </si>
  <si>
    <t>พ.ค. 66</t>
  </si>
  <si>
    <t>อุษณี</t>
  </si>
  <si>
    <t>สุธิดารัตน์</t>
  </si>
  <si>
    <t>พ.ย. - ม.ค. 66/
มี.ค. - พ.ค. 66</t>
  </si>
  <si>
    <t>จารุณี</t>
  </si>
  <si>
    <t>ก.ค. 66</t>
  </si>
  <si>
    <t>จีราวรรณ</t>
  </si>
  <si>
    <t>เกียรติคุณ</t>
  </si>
  <si>
    <t>อ.ดร.จีรวัฒน์</t>
  </si>
  <si>
    <t>วิไลวรรณ</t>
  </si>
  <si>
    <t>ธ.ค. 65</t>
  </si>
  <si>
    <t>นงลักษณ์</t>
  </si>
  <si>
    <t>อ.ดร.ประสงค์ชัย</t>
  </si>
  <si>
    <t>มี.ค. - เม.ย. 66</t>
  </si>
  <si>
    <t>ทุกไตรมาส</t>
  </si>
  <si>
    <t>พ.ค. - ก.ค. 66</t>
  </si>
  <si>
    <t>ต.ค. 65 - มี.ค. 66</t>
  </si>
  <si>
    <t>มารุต</t>
  </si>
  <si>
    <t>พ.ย. 65 - เม.ย. 66</t>
  </si>
  <si>
    <t>ศูนย์จัดการฯ</t>
  </si>
  <si>
    <t>ศูนย์สภาเยาวพลเมือง</t>
  </si>
  <si>
    <t>ม.ค./พ.ค./ก.ค. 66</t>
  </si>
  <si>
    <t xml:space="preserve"> COPAG /อ.ทิพสุดา</t>
  </si>
  <si>
    <t>ผศ.เฉลิมเกียรติ/ศูนย์สิทธิ</t>
  </si>
  <si>
    <t>มิ.ย. - ส.ค. 66</t>
  </si>
  <si>
    <t>ผศ.กันตา</t>
  </si>
  <si>
    <t>ต.ค. 65 - พ.ค. 66</t>
  </si>
  <si>
    <t>อ.ดร.โอม</t>
  </si>
  <si>
    <t>ธีรพงษ์</t>
  </si>
  <si>
    <t>กองคลังฯ</t>
  </si>
  <si>
    <t>ม.ค. 66</t>
  </si>
  <si>
    <t>พ.ย. 65</t>
  </si>
  <si>
    <t>ธ.ค. 65/มี.ค.66/
มิ.ย. - ก.ค. 66</t>
  </si>
  <si>
    <t>พ.ย. 65 - ส.ค. 66</t>
  </si>
  <si>
    <t>ต.ค.65/ม.ค.66/ก.พ.66
พ.ค. 66/ก.ค.66</t>
  </si>
  <si>
    <t>ไตรมาสที่ 1-3</t>
  </si>
  <si>
    <t>วิไลวรรณ/วรินทร</t>
  </si>
  <si>
    <t>ม.ค. - ก.พ 66/ส.ค. 66</t>
  </si>
  <si>
    <t>พ.ย. 65 - เม.ย.66/
ก.ค. 66</t>
  </si>
  <si>
    <t>ม.ค. 66/เม.ย.66/
ส.ค. 66</t>
  </si>
  <si>
    <t>/, X</t>
  </si>
  <si>
    <t>X</t>
  </si>
  <si>
    <t>/</t>
  </si>
  <si>
    <t>1. โอนเปลี่ยนแปลง วัสดุการศึกษา 6610906103 เป็น วัสดุงานบ้านงานครัว 6610906104 เป็นเงิน</t>
  </si>
  <si>
    <t>2. โอนเปลี่ยนแปลง วัสดุการศึกษา 6610906103 เป็น วัสดุคอมพิวเตอร์ 6610906105 เป็นเงิน</t>
  </si>
  <si>
    <t>3. โอนเปลี่ยนแปลง วัสดุการศึกษา 6610906103 เป็น วัสดุสำนักงาน 6610906106 เป็นเงิน</t>
  </si>
  <si>
    <t>อุดหนุนค่าบำรุงกิจกรรมนิสิต(ป.ตรี)</t>
  </si>
  <si>
    <t>อุดหนุนค่าบำรุงกีฬานิสิต(ป.ตรี)</t>
  </si>
  <si>
    <t>/,X</t>
  </si>
  <si>
    <t xml:space="preserve">1. โอนเปลี่ยนแปลงงบรายจ่ายอื่น รายการค่าใช้จ่ายในการเดินทางไปต่างประเทศชั่วคราว (6620906163) เป็น งบดำเนินงาน รายการค่าเบี้ยเลี้ยง ค่าเช่าที่พักและค่าพาหนะ (6620906120) </t>
  </si>
  <si>
    <t>เป็นเงิน</t>
  </si>
  <si>
    <t>ปั้มน้ำ พร้อมติดตั้ง จำนวน 2 ตัว</t>
  </si>
  <si>
    <t xml:space="preserve">3. โอนเปลี่ยนแปลงงบรายจ่ายอื่น รายการค่าใช้จ่ายในการเดินทางไปต่างประเทศชั่วคราว (6620906163) เป็น งบดำเนินงาน รายการค่าเบี้ยเลี้ยง ค่าเช่าที่พักและค่าพาหนะ (6620906120) </t>
  </si>
  <si>
    <t xml:space="preserve">2. โอนเปลี่ยนแปลงงบรายจ่ายอื่น รายการค่าใช้จ่ายในการเดินทางไปต่างประเทศชั่วคราว (6620906163) เป็น งบอุดหนุน รายงานโครงการพัฒนาบุคลากร (6620906136) </t>
  </si>
  <si>
    <t xml:space="preserve">4. โอนเปลี่ยนแปลงงบรายจ่ายอื่น รายการค่าใช้จ่ายในการเดินทางไปต่างประเทศชั่วคราว (6620906163) เป็น งบดำเนินงาน รายการ ค่าตอบแทนการอยู่ปฏิบัติงานนอกเวลาราชการ (6620906137) </t>
  </si>
  <si>
    <t xml:space="preserve">5. โอนเปลี่ยนแปลงงบรายจ่ายอื่น รายการค่าใช้จ่ายในการเดินทางไปต่างประเทศชั่วคราว (6620906163) เป็น งบดำเนินงาน รายการ ค่าเช่าเครื่องถ่ายเอกสาร (6620906116) </t>
  </si>
  <si>
    <t xml:space="preserve">6. โอนเปลี่ยนแปลงงบรายจ่ายอื่น รายการค่าใช้จ่ายในการเดินทางไปต่างประเทศชั่วคราว (6620906163) เป็น งบลงทุน รายการ ปั้มน้ำ พร้อมติดตั้ง จำนวน 2 ตัว (6620906226) </t>
  </si>
  <si>
    <t xml:space="preserve">7. โอนเปลี่ยนแปลงงบรายจ่ายอื่น รายการค่าใช้จ่ายในการเดินทางไปต่างประเทศชั่วคราว (6620906163) เป็น งบดำเนินงาน รายกา ค่าจ้างเหมาบริการ (6620906115) </t>
  </si>
  <si>
    <t xml:space="preserve">8. โอนเปลี่ยนแปลงงบรายจ่ายอื่น รายการค่าใช้จ่ายในการเดินทางไปต่างประเทศชั่วคราว (6620906163) เป็น งบดำเนินงาน รายการ วัสดุงานบ้านงานครัว (6620906149) </t>
  </si>
  <si>
    <t>สรุปงบประมาณเงินรายได้ ปีงบประมาณ 2566 คงเหลือ ณ วันที่ 30 กันยายน 2566</t>
  </si>
  <si>
    <t>สรุปงบประมาณเงินแผ่นดิน ปีงบประมาณ 2566 คงเหลือ ณ วันที่ 30 กันยายน 2566</t>
  </si>
  <si>
    <t>สรุป งบประมาณเงินแผ่นดิน งบประมาณเงินรายได้  ปีงบประมาณ 2566 คงเหลือ ณ วันที่ 30 กันยายน 2566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</si>
</sst>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#,##0.000"/>
    <numFmt numFmtId="207" formatCode="0.0"/>
    <numFmt numFmtId="208" formatCode="0.0000000000"/>
    <numFmt numFmtId="209" formatCode="0.00000000000"/>
    <numFmt numFmtId="210" formatCode="0.000000000"/>
    <numFmt numFmtId="211" formatCode="_(* #,##0.0_);_(* \(#,##0.0\);_(* &quot;-&quot;??_);_(@_)"/>
    <numFmt numFmtId="212" formatCode="_(* #,##0_);_(* \(#,##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doubleAccounting"/>
      <sz val="16"/>
      <name val="TH SarabunPSK"/>
      <family val="2"/>
    </font>
    <font>
      <u val="singleAccounting"/>
      <sz val="16"/>
      <name val="TH SarabunPSK"/>
      <family val="2"/>
    </font>
    <font>
      <b/>
      <u val="doubleAccounting"/>
      <sz val="16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0"/>
      <color indexed="8"/>
      <name val="Tahoma"/>
      <family val="0"/>
    </font>
    <font>
      <sz val="9"/>
      <color indexed="63"/>
      <name val="Tahoma"/>
      <family val="0"/>
    </font>
    <font>
      <b/>
      <sz val="9"/>
      <color indexed="63"/>
      <name val="Tahoma"/>
      <family val="0"/>
    </font>
    <font>
      <b/>
      <sz val="14"/>
      <color indexed="63"/>
      <name val="Tahoma"/>
      <family val="0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4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E4B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3" fillId="0" borderId="0" xfId="44" applyFont="1" applyAlignment="1">
      <alignment horizontal="center" vertical="center"/>
      <protection/>
    </xf>
    <xf numFmtId="0" fontId="3" fillId="0" borderId="0" xfId="44" applyFont="1" applyFill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3" fillId="0" borderId="0" xfId="0" applyFont="1" applyAlignment="1">
      <alignment/>
    </xf>
    <xf numFmtId="0" fontId="54" fillId="34" borderId="10" xfId="0" applyFont="1" applyFill="1" applyBorder="1" applyAlignment="1">
      <alignment horizontal="center"/>
    </xf>
    <xf numFmtId="43" fontId="54" fillId="34" borderId="10" xfId="38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3" fillId="0" borderId="10" xfId="0" applyFont="1" applyBorder="1" applyAlignment="1">
      <alignment/>
    </xf>
    <xf numFmtId="43" fontId="3" fillId="0" borderId="10" xfId="38" applyNumberFormat="1" applyFont="1" applyBorder="1" applyAlignment="1">
      <alignment/>
    </xf>
    <xf numFmtId="0" fontId="3" fillId="0" borderId="0" xfId="0" applyFont="1" applyAlignment="1">
      <alignment/>
    </xf>
    <xf numFmtId="0" fontId="54" fillId="35" borderId="10" xfId="0" applyFont="1" applyFill="1" applyBorder="1" applyAlignment="1">
      <alignment horizontal="center"/>
    </xf>
    <xf numFmtId="43" fontId="54" fillId="35" borderId="10" xfId="38" applyNumberFormat="1" applyFont="1" applyFill="1" applyBorder="1" applyAlignment="1">
      <alignment/>
    </xf>
    <xf numFmtId="43" fontId="54" fillId="35" borderId="10" xfId="38" applyNumberFormat="1" applyFont="1" applyFill="1" applyBorder="1" applyAlignment="1">
      <alignment horizontal="center" vertical="center"/>
    </xf>
    <xf numFmtId="43" fontId="54" fillId="35" borderId="10" xfId="38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194" fontId="3" fillId="33" borderId="10" xfId="38" applyFont="1" applyFill="1" applyBorder="1" applyAlignment="1">
      <alignment horizontal="center" vertical="center" wrapText="1"/>
    </xf>
    <xf numFmtId="194" fontId="3" fillId="33" borderId="10" xfId="38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3" fillId="4" borderId="0" xfId="0" applyFont="1" applyFill="1" applyAlignment="1">
      <alignment horizontal="center"/>
    </xf>
    <xf numFmtId="194" fontId="4" fillId="0" borderId="10" xfId="38" applyFont="1" applyFill="1" applyBorder="1" applyAlignment="1">
      <alignment horizontal="right" vertical="center" wrapText="1"/>
    </xf>
    <xf numFmtId="194" fontId="4" fillId="0" borderId="10" xfId="38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94" fontId="3" fillId="33" borderId="10" xfId="38" applyFont="1" applyFill="1" applyBorder="1" applyAlignment="1">
      <alignment vertical="center"/>
    </xf>
    <xf numFmtId="194" fontId="4" fillId="0" borderId="0" xfId="38" applyFont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4" fontId="3" fillId="0" borderId="0" xfId="0" applyNumberFormat="1" applyFont="1" applyFill="1" applyAlignment="1">
      <alignment horizontal="right" vertical="center" wrapText="1"/>
    </xf>
    <xf numFmtId="194" fontId="3" fillId="33" borderId="10" xfId="38" applyFont="1" applyFill="1" applyBorder="1" applyAlignment="1">
      <alignment horizontal="right" vertical="center" wrapText="1"/>
    </xf>
    <xf numFmtId="194" fontId="3" fillId="10" borderId="10" xfId="38" applyFont="1" applyFill="1" applyBorder="1" applyAlignment="1">
      <alignment horizontal="right" vertical="center" wrapText="1"/>
    </xf>
    <xf numFmtId="194" fontId="3" fillId="33" borderId="10" xfId="38" applyFont="1" applyFill="1" applyBorder="1" applyAlignment="1">
      <alignment horizontal="right" vertical="center"/>
    </xf>
    <xf numFmtId="194" fontId="3" fillId="10" borderId="10" xfId="38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94" fontId="4" fillId="0" borderId="0" xfId="38" applyFont="1" applyAlignment="1">
      <alignment horizontal="center" vertical="center"/>
    </xf>
    <xf numFmtId="0" fontId="4" fillId="0" borderId="0" xfId="44" applyFont="1" applyFill="1" applyAlignment="1">
      <alignment/>
      <protection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194" fontId="4" fillId="0" borderId="0" xfId="38" applyFont="1" applyFill="1" applyAlignment="1">
      <alignment horizontal="right" vertical="center"/>
    </xf>
    <xf numFmtId="194" fontId="4" fillId="0" borderId="0" xfId="38" applyFont="1" applyFill="1" applyAlignment="1">
      <alignment horizontal="center" vertical="center"/>
    </xf>
    <xf numFmtId="194" fontId="4" fillId="0" borderId="0" xfId="38" applyFont="1" applyFill="1" applyBorder="1" applyAlignment="1">
      <alignment horizontal="right" vertical="center"/>
    </xf>
    <xf numFmtId="194" fontId="4" fillId="0" borderId="0" xfId="38" applyFont="1" applyFill="1" applyAlignment="1">
      <alignment/>
    </xf>
    <xf numFmtId="194" fontId="6" fillId="0" borderId="0" xfId="38" applyFont="1" applyFill="1" applyBorder="1" applyAlignment="1">
      <alignment/>
    </xf>
    <xf numFmtId="194" fontId="5" fillId="0" borderId="0" xfId="0" applyNumberFormat="1" applyFont="1" applyFill="1" applyAlignment="1">
      <alignment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194" fontId="3" fillId="10" borderId="10" xfId="38" applyFont="1" applyFill="1" applyBorder="1" applyAlignment="1">
      <alignment horizontal="center" vertical="center" wrapText="1"/>
    </xf>
    <xf numFmtId="194" fontId="4" fillId="0" borderId="0" xfId="38" applyFont="1" applyAlignment="1">
      <alignment/>
    </xf>
    <xf numFmtId="194" fontId="7" fillId="0" borderId="0" xfId="38" applyFont="1" applyAlignment="1">
      <alignment/>
    </xf>
    <xf numFmtId="0" fontId="3" fillId="1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" fontId="55" fillId="0" borderId="0" xfId="0" applyNumberFormat="1" applyFont="1" applyAlignment="1">
      <alignment horizontal="right" vertical="center" wrapText="1"/>
    </xf>
    <xf numFmtId="194" fontId="4" fillId="0" borderId="10" xfId="38" applyFont="1" applyFill="1" applyBorder="1" applyAlignment="1">
      <alignment horizontal="right" vertical="top" wrapText="1"/>
    </xf>
    <xf numFmtId="194" fontId="3" fillId="6" borderId="10" xfId="38" applyFont="1" applyFill="1" applyBorder="1" applyAlignment="1">
      <alignment horizontal="right"/>
    </xf>
    <xf numFmtId="194" fontId="3" fillId="10" borderId="10" xfId="38" applyFont="1" applyFill="1" applyBorder="1" applyAlignment="1">
      <alignment horizontal="right" vertical="top" wrapText="1"/>
    </xf>
    <xf numFmtId="194" fontId="3" fillId="10" borderId="10" xfId="38" applyFont="1" applyFill="1" applyBorder="1" applyAlignment="1">
      <alignment horizontal="right"/>
    </xf>
    <xf numFmtId="194" fontId="55" fillId="0" borderId="10" xfId="38" applyFont="1" applyBorder="1" applyAlignment="1">
      <alignment horizontal="right" vertical="center" wrapText="1"/>
    </xf>
    <xf numFmtId="194" fontId="4" fillId="0" borderId="10" xfId="38" applyFont="1" applyFill="1" applyBorder="1" applyAlignment="1">
      <alignment horizontal="right"/>
    </xf>
    <xf numFmtId="194" fontId="3" fillId="6" borderId="10" xfId="38" applyFont="1" applyFill="1" applyBorder="1" applyAlignment="1">
      <alignment horizontal="right" vertical="top" wrapText="1"/>
    </xf>
    <xf numFmtId="194" fontId="3" fillId="33" borderId="10" xfId="38" applyFont="1" applyFill="1" applyBorder="1" applyAlignment="1">
      <alignment vertical="center" wrapText="1"/>
    </xf>
    <xf numFmtId="194" fontId="4" fillId="0" borderId="10" xfId="38" applyFont="1" applyBorder="1" applyAlignment="1">
      <alignment horizontal="center" vertical="center" wrapText="1"/>
    </xf>
    <xf numFmtId="194" fontId="3" fillId="10" borderId="10" xfId="38" applyFont="1" applyFill="1" applyBorder="1" applyAlignment="1">
      <alignment horizontal="center" vertical="center"/>
    </xf>
    <xf numFmtId="194" fontId="4" fillId="0" borderId="10" xfId="38" applyFont="1" applyFill="1" applyBorder="1" applyAlignment="1">
      <alignment horizontal="center" vertical="center"/>
    </xf>
    <xf numFmtId="194" fontId="4" fillId="0" borderId="0" xfId="38" applyFont="1" applyAlignment="1">
      <alignment horizontal="center"/>
    </xf>
    <xf numFmtId="43" fontId="4" fillId="0" borderId="0" xfId="0" applyNumberFormat="1" applyFont="1" applyFill="1" applyAlignment="1">
      <alignment horizontal="center" vertical="center"/>
    </xf>
    <xf numFmtId="194" fontId="4" fillId="0" borderId="0" xfId="38" applyFont="1" applyFill="1" applyBorder="1" applyAlignment="1">
      <alignment horizontal="center" vertical="center"/>
    </xf>
    <xf numFmtId="194" fontId="4" fillId="36" borderId="0" xfId="38" applyFont="1" applyFill="1" applyBorder="1" applyAlignment="1">
      <alignment horizontal="center" vertical="center"/>
    </xf>
    <xf numFmtId="194" fontId="3" fillId="36" borderId="0" xfId="38" applyFont="1" applyFill="1" applyBorder="1" applyAlignment="1">
      <alignment horizontal="right" vertical="center"/>
    </xf>
    <xf numFmtId="194" fontId="4" fillId="36" borderId="0" xfId="38" applyFont="1" applyFill="1" applyBorder="1" applyAlignment="1">
      <alignment horizontal="right" vertical="center"/>
    </xf>
    <xf numFmtId="194" fontId="3" fillId="36" borderId="11" xfId="38" applyFont="1" applyFill="1" applyBorder="1" applyAlignment="1">
      <alignment horizontal="center" vertical="center"/>
    </xf>
    <xf numFmtId="4" fontId="55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94" fontId="4" fillId="0" borderId="10" xfId="38" applyFont="1" applyBorder="1" applyAlignment="1">
      <alignment horizontal="right" vertical="center" wrapText="1"/>
    </xf>
    <xf numFmtId="194" fontId="4" fillId="0" borderId="10" xfId="38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194" fontId="4" fillId="0" borderId="10" xfId="38" applyFont="1" applyBorder="1" applyAlignment="1">
      <alignment horizontal="center" vertical="center"/>
    </xf>
    <xf numFmtId="194" fontId="4" fillId="0" borderId="10" xfId="38" applyFont="1" applyBorder="1" applyAlignment="1">
      <alignment horizontal="right" vertical="center"/>
    </xf>
    <xf numFmtId="0" fontId="3" fillId="6" borderId="10" xfId="0" applyFont="1" applyFill="1" applyBorder="1" applyAlignment="1">
      <alignment horizontal="center"/>
    </xf>
    <xf numFmtId="0" fontId="55" fillId="0" borderId="0" xfId="0" applyFont="1" applyAlignment="1">
      <alignment vertical="center" wrapText="1"/>
    </xf>
    <xf numFmtId="0" fontId="3" fillId="10" borderId="10" xfId="0" applyFont="1" applyFill="1" applyBorder="1" applyAlignment="1">
      <alignment horizontal="center" vertical="center" wrapText="1"/>
    </xf>
    <xf numFmtId="4" fontId="55" fillId="0" borderId="10" xfId="0" applyNumberFormat="1" applyFont="1" applyBorder="1" applyAlignment="1">
      <alignment/>
    </xf>
    <xf numFmtId="0" fontId="55" fillId="0" borderId="10" xfId="0" applyFont="1" applyBorder="1" applyAlignment="1">
      <alignment horizontal="right" vertical="center" wrapText="1"/>
    </xf>
    <xf numFmtId="0" fontId="55" fillId="0" borderId="10" xfId="0" applyFont="1" applyBorder="1" applyAlignment="1">
      <alignment/>
    </xf>
    <xf numFmtId="0" fontId="3" fillId="0" borderId="0" xfId="44" applyFont="1" applyAlignment="1">
      <alignment horizontal="center" vertical="center"/>
      <protection/>
    </xf>
    <xf numFmtId="0" fontId="3" fillId="0" borderId="12" xfId="44" applyFont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1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6" borderId="0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left" vertical="top" wrapText="1"/>
    </xf>
    <xf numFmtId="0" fontId="3" fillId="6" borderId="10" xfId="0" applyFont="1" applyFill="1" applyBorder="1" applyAlignment="1">
      <alignment horizontal="center" vertical="top" wrapText="1"/>
    </xf>
    <xf numFmtId="0" fontId="3" fillId="0" borderId="0" xfId="44" applyFont="1" applyFill="1" applyAlignment="1">
      <alignment horizontal="center"/>
      <protection/>
    </xf>
    <xf numFmtId="0" fontId="3" fillId="0" borderId="12" xfId="44" applyFont="1" applyFill="1" applyBorder="1" applyAlignment="1">
      <alignment horizontal="center"/>
      <protection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6" fillId="0" borderId="0" xfId="0" applyFont="1" applyAlignment="1">
      <alignment horizontal="center"/>
    </xf>
    <xf numFmtId="49" fontId="3" fillId="0" borderId="12" xfId="44" applyNumberFormat="1" applyFont="1" applyBorder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สรุปเงิน 31 มี.ค. 51.xls (พี่เจี๊ยบ)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เปรียบเทียบการเบิกจ่ายเงินงบประมาณแผ่นดินและเงินรายได้ ปีงบประมาณ 2566</a:t>
            </a:r>
          </a:p>
        </c:rich>
      </c:tx>
      <c:layout>
        <c:manualLayout>
          <c:xMode val="factor"/>
          <c:yMode val="factor"/>
          <c:x val="-0.00325"/>
          <c:y val="-0.032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"/>
          <c:y val="0.042"/>
          <c:w val="0.921"/>
          <c:h val="0.836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สรุป!$A$4</c:f>
              <c:strCache>
                <c:ptCount val="1"/>
                <c:pt idx="0">
                  <c:v>งบประมาณเงินแผ่นดิน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สรุป!$B$3:$F$3</c:f>
              <c:strCache/>
            </c:strRef>
          </c:cat>
          <c:val>
            <c:numRef>
              <c:f>สรุป!$B$4:$F$4</c:f>
              <c:numCache/>
            </c:numRef>
          </c:val>
          <c:shape val="box"/>
        </c:ser>
        <c:ser>
          <c:idx val="1"/>
          <c:order val="1"/>
          <c:tx>
            <c:strRef>
              <c:f>สรุป!$A$5</c:f>
              <c:strCache>
                <c:ptCount val="1"/>
                <c:pt idx="0">
                  <c:v>งบประมาณเงินรายได้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สรุป!$B$3:$F$3</c:f>
              <c:strCache/>
            </c:strRef>
          </c:cat>
          <c:val>
            <c:numRef>
              <c:f>สรุป!$B$5:$F$5</c:f>
              <c:numCache/>
            </c:numRef>
          </c:val>
          <c:shape val="box"/>
        </c:ser>
        <c:overlap val="100"/>
        <c:gapWidth val="219"/>
        <c:shape val="box"/>
        <c:axId val="64127230"/>
        <c:axId val="40274159"/>
      </c:bar3DChart>
      <c:catAx>
        <c:axId val="641272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274159"/>
        <c:crosses val="autoZero"/>
        <c:auto val="1"/>
        <c:lblOffset val="100"/>
        <c:tickLblSkip val="1"/>
        <c:noMultiLvlLbl val="0"/>
      </c:catAx>
      <c:valAx>
        <c:axId val="402741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641272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725"/>
          <c:y val="0.909"/>
          <c:w val="0.30475"/>
          <c:h val="0.0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28575</xdr:rowOff>
    </xdr:from>
    <xdr:to>
      <xdr:col>6</xdr:col>
      <xdr:colOff>9525</xdr:colOff>
      <xdr:row>19</xdr:row>
      <xdr:rowOff>152400</xdr:rowOff>
    </xdr:to>
    <xdr:graphicFrame>
      <xdr:nvGraphicFramePr>
        <xdr:cNvPr id="1" name="แผนภูมิ 5"/>
        <xdr:cNvGraphicFramePr/>
      </xdr:nvGraphicFramePr>
      <xdr:xfrm>
        <a:off x="238125" y="2047875"/>
        <a:ext cx="79248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4"/>
  <sheetViews>
    <sheetView tabSelected="1" zoomScale="87" zoomScaleNormal="87" zoomScalePageLayoutView="0" workbookViewId="0" topLeftCell="A1">
      <pane ySplit="4" topLeftCell="A102" activePane="bottomLeft" state="frozen"/>
      <selection pane="topLeft" activeCell="A1" sqref="A1"/>
      <selection pane="bottomLeft" activeCell="A91" sqref="A91:J114"/>
    </sheetView>
  </sheetViews>
  <sheetFormatPr defaultColWidth="9.140625" defaultRowHeight="15"/>
  <cols>
    <col min="1" max="1" width="14.00390625" style="29" customWidth="1"/>
    <col min="2" max="2" width="67.421875" style="29" customWidth="1"/>
    <col min="3" max="3" width="16.421875" style="32" customWidth="1"/>
    <col min="4" max="4" width="14.57421875" style="32" customWidth="1"/>
    <col min="5" max="5" width="11.28125" style="32" customWidth="1"/>
    <col min="6" max="6" width="15.28125" style="32" customWidth="1"/>
    <col min="7" max="7" width="10.421875" style="32" customWidth="1"/>
    <col min="8" max="8" width="18.421875" style="53" customWidth="1"/>
    <col min="9" max="9" width="17.28125" style="53" customWidth="1"/>
    <col min="10" max="10" width="19.421875" style="53" customWidth="1"/>
    <col min="11" max="11" width="22.28125" style="28" customWidth="1"/>
    <col min="12" max="12" width="10.00390625" style="28" bestFit="1" customWidth="1"/>
    <col min="13" max="31" width="9.140625" style="28" customWidth="1"/>
    <col min="32" max="16384" width="9.140625" style="29" customWidth="1"/>
  </cols>
  <sheetData>
    <row r="1" spans="1:31" s="1" customFormat="1" ht="24">
      <c r="A1" s="105" t="s">
        <v>259</v>
      </c>
      <c r="B1" s="105"/>
      <c r="C1" s="105"/>
      <c r="D1" s="105"/>
      <c r="E1" s="105"/>
      <c r="F1" s="105"/>
      <c r="G1" s="105"/>
      <c r="H1" s="105"/>
      <c r="I1" s="105"/>
      <c r="J1" s="105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1" customFormat="1" ht="24">
      <c r="A2" s="106" t="s">
        <v>29</v>
      </c>
      <c r="B2" s="106"/>
      <c r="C2" s="106"/>
      <c r="D2" s="106"/>
      <c r="E2" s="106"/>
      <c r="F2" s="106"/>
      <c r="G2" s="106"/>
      <c r="H2" s="106"/>
      <c r="I2" s="106"/>
      <c r="J2" s="10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21" customFormat="1" ht="24">
      <c r="A3" s="3" t="s">
        <v>0</v>
      </c>
      <c r="B3" s="3" t="s">
        <v>1</v>
      </c>
      <c r="C3" s="18" t="s">
        <v>27</v>
      </c>
      <c r="D3" s="18" t="s">
        <v>26</v>
      </c>
      <c r="E3" s="18" t="s">
        <v>28</v>
      </c>
      <c r="F3" s="18" t="s">
        <v>3</v>
      </c>
      <c r="G3" s="19" t="s">
        <v>28</v>
      </c>
      <c r="H3" s="18" t="s">
        <v>65</v>
      </c>
      <c r="I3" s="18" t="s">
        <v>67</v>
      </c>
      <c r="J3" s="18" t="s">
        <v>66</v>
      </c>
      <c r="K3" s="16"/>
      <c r="L3" s="16"/>
      <c r="M3" s="16"/>
      <c r="N3" s="16"/>
      <c r="O3" s="16"/>
      <c r="P3" s="16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1" s="21" customFormat="1" ht="24">
      <c r="A4" s="111" t="s">
        <v>4</v>
      </c>
      <c r="B4" s="111"/>
      <c r="C4" s="18">
        <f>C135</f>
        <v>40074459</v>
      </c>
      <c r="D4" s="18">
        <f>D135</f>
        <v>31282766.77</v>
      </c>
      <c r="E4" s="38">
        <f>E135</f>
        <v>78.06160719474717</v>
      </c>
      <c r="F4" s="18">
        <f>F135</f>
        <v>8791692.23</v>
      </c>
      <c r="G4" s="38">
        <f>G135</f>
        <v>21.938392805252843</v>
      </c>
      <c r="H4" s="80"/>
      <c r="I4" s="18" t="s">
        <v>68</v>
      </c>
      <c r="J4" s="18"/>
      <c r="K4" s="35"/>
      <c r="L4" s="34"/>
      <c r="M4" s="36"/>
      <c r="N4" s="37"/>
      <c r="O4" s="34"/>
      <c r="P4" s="34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1:16" s="25" customFormat="1" ht="24">
      <c r="A5" s="110" t="s">
        <v>37</v>
      </c>
      <c r="B5" s="110"/>
      <c r="C5" s="60">
        <f>SUM(C6:C11)</f>
        <v>1169800</v>
      </c>
      <c r="D5" s="60">
        <f>SUM(D6:D11)</f>
        <v>1125762.9</v>
      </c>
      <c r="E5" s="39">
        <f>D5/C5*100</f>
        <v>96.23550179517866</v>
      </c>
      <c r="F5" s="60">
        <f>SUM(F6:F11)</f>
        <v>44037.100000000006</v>
      </c>
      <c r="G5" s="41">
        <f aca="true" t="shared" si="0" ref="G5:G13">F5/C5*100</f>
        <v>3.764498204821338</v>
      </c>
      <c r="H5" s="60"/>
      <c r="I5" s="60"/>
      <c r="J5" s="60"/>
      <c r="K5" s="35"/>
      <c r="L5" s="34"/>
      <c r="M5" s="36"/>
      <c r="N5" s="37"/>
      <c r="O5" s="34"/>
      <c r="P5" s="34"/>
    </row>
    <row r="6" spans="1:16" ht="24">
      <c r="A6" s="92">
        <v>6620906101</v>
      </c>
      <c r="B6" s="93" t="s">
        <v>75</v>
      </c>
      <c r="C6" s="94">
        <v>189600</v>
      </c>
      <c r="D6" s="26">
        <f aca="true" t="shared" si="1" ref="D6:D13">C6-F6</f>
        <v>147806.45</v>
      </c>
      <c r="E6" s="26">
        <f aca="true" t="shared" si="2" ref="E6:E38">D6/C6*100</f>
        <v>77.95698839662448</v>
      </c>
      <c r="F6" s="77">
        <v>41793.55</v>
      </c>
      <c r="G6" s="27">
        <f t="shared" si="0"/>
        <v>22.04301160337553</v>
      </c>
      <c r="H6" s="81" t="s">
        <v>71</v>
      </c>
      <c r="I6" s="81" t="s">
        <v>242</v>
      </c>
      <c r="J6" s="81" t="s">
        <v>228</v>
      </c>
      <c r="K6" s="72">
        <v>57593.55</v>
      </c>
      <c r="L6" s="17"/>
      <c r="M6" s="23"/>
      <c r="N6" s="24"/>
      <c r="O6" s="17"/>
      <c r="P6" s="17"/>
    </row>
    <row r="7" spans="1:16" ht="24">
      <c r="A7" s="92">
        <v>6620906102</v>
      </c>
      <c r="B7" s="93" t="s">
        <v>76</v>
      </c>
      <c r="C7" s="94">
        <v>91100</v>
      </c>
      <c r="D7" s="26">
        <f t="shared" si="1"/>
        <v>91080</v>
      </c>
      <c r="E7" s="26">
        <f t="shared" si="2"/>
        <v>99.97804610318332</v>
      </c>
      <c r="F7" s="77">
        <v>20</v>
      </c>
      <c r="G7" s="27">
        <f t="shared" si="0"/>
        <v>0.02195389681668496</v>
      </c>
      <c r="H7" s="81" t="s">
        <v>71</v>
      </c>
      <c r="I7" s="81" t="s">
        <v>242</v>
      </c>
      <c r="J7" s="81" t="s">
        <v>228</v>
      </c>
      <c r="K7" s="72">
        <v>7610</v>
      </c>
      <c r="L7" s="17"/>
      <c r="M7" s="23"/>
      <c r="N7" s="24"/>
      <c r="O7" s="17"/>
      <c r="P7" s="17"/>
    </row>
    <row r="8" spans="1:16" ht="24">
      <c r="A8" s="92">
        <v>6620906107</v>
      </c>
      <c r="B8" s="93" t="s">
        <v>77</v>
      </c>
      <c r="C8" s="94">
        <v>319200</v>
      </c>
      <c r="D8" s="26">
        <f t="shared" si="1"/>
        <v>319200</v>
      </c>
      <c r="E8" s="26">
        <f t="shared" si="2"/>
        <v>100</v>
      </c>
      <c r="F8" s="77">
        <v>0</v>
      </c>
      <c r="G8" s="27">
        <f t="shared" si="0"/>
        <v>0</v>
      </c>
      <c r="H8" s="81" t="s">
        <v>71</v>
      </c>
      <c r="I8" s="81" t="s">
        <v>242</v>
      </c>
      <c r="J8" s="81" t="s">
        <v>228</v>
      </c>
      <c r="K8" s="72">
        <v>26600</v>
      </c>
      <c r="L8" s="17"/>
      <c r="M8" s="23"/>
      <c r="N8" s="24"/>
      <c r="O8" s="17"/>
      <c r="P8" s="17"/>
    </row>
    <row r="9" spans="1:16" ht="24">
      <c r="A9" s="92">
        <v>6620906108</v>
      </c>
      <c r="B9" s="93" t="s">
        <v>78</v>
      </c>
      <c r="C9" s="94">
        <v>159600</v>
      </c>
      <c r="D9" s="26">
        <f t="shared" si="1"/>
        <v>159600</v>
      </c>
      <c r="E9" s="26">
        <f t="shared" si="2"/>
        <v>100</v>
      </c>
      <c r="F9" s="77">
        <v>0</v>
      </c>
      <c r="G9" s="27">
        <f t="shared" si="0"/>
        <v>0</v>
      </c>
      <c r="H9" s="81" t="s">
        <v>71</v>
      </c>
      <c r="I9" s="81" t="s">
        <v>242</v>
      </c>
      <c r="J9" s="81" t="s">
        <v>228</v>
      </c>
      <c r="K9" s="72">
        <v>13300</v>
      </c>
      <c r="L9" s="17"/>
      <c r="M9" s="23"/>
      <c r="N9" s="24"/>
      <c r="O9" s="17"/>
      <c r="P9" s="17"/>
    </row>
    <row r="10" spans="1:16" ht="24">
      <c r="A10" s="92">
        <v>6620906109</v>
      </c>
      <c r="B10" s="93" t="s">
        <v>79</v>
      </c>
      <c r="C10" s="94">
        <v>319200</v>
      </c>
      <c r="D10" s="26">
        <f t="shared" si="1"/>
        <v>319200</v>
      </c>
      <c r="E10" s="26">
        <f t="shared" si="2"/>
        <v>100</v>
      </c>
      <c r="F10" s="77">
        <v>0</v>
      </c>
      <c r="G10" s="27">
        <f t="shared" si="0"/>
        <v>0</v>
      </c>
      <c r="H10" s="81" t="s">
        <v>71</v>
      </c>
      <c r="I10" s="81" t="s">
        <v>242</v>
      </c>
      <c r="J10" s="81" t="s">
        <v>228</v>
      </c>
      <c r="K10" s="72">
        <v>26600</v>
      </c>
      <c r="L10" s="17"/>
      <c r="M10" s="23"/>
      <c r="N10" s="24"/>
      <c r="O10" s="17"/>
      <c r="P10" s="17"/>
    </row>
    <row r="11" spans="1:16" ht="24">
      <c r="A11" s="92">
        <v>6620906156</v>
      </c>
      <c r="B11" s="93" t="s">
        <v>80</v>
      </c>
      <c r="C11" s="94">
        <v>91100</v>
      </c>
      <c r="D11" s="26">
        <f t="shared" si="1"/>
        <v>88876.45</v>
      </c>
      <c r="E11" s="26">
        <f t="shared" si="2"/>
        <v>97.559220636663</v>
      </c>
      <c r="F11" s="77">
        <v>2223.55</v>
      </c>
      <c r="G11" s="27">
        <f t="shared" si="0"/>
        <v>2.4407793633369925</v>
      </c>
      <c r="H11" s="81" t="s">
        <v>71</v>
      </c>
      <c r="I11" s="81" t="s">
        <v>242</v>
      </c>
      <c r="J11" s="81" t="s">
        <v>228</v>
      </c>
      <c r="K11" s="72">
        <v>8834.2</v>
      </c>
      <c r="L11" s="17"/>
      <c r="M11" s="23"/>
      <c r="N11" s="24"/>
      <c r="O11" s="17"/>
      <c r="P11" s="17"/>
    </row>
    <row r="12" spans="1:31" s="30" customFormat="1" ht="24">
      <c r="A12" s="113" t="s">
        <v>36</v>
      </c>
      <c r="B12" s="113"/>
      <c r="C12" s="39">
        <f>SUM(C13:C38)</f>
        <v>11719482</v>
      </c>
      <c r="D12" s="39">
        <f t="shared" si="1"/>
        <v>8174493.4399999995</v>
      </c>
      <c r="E12" s="39">
        <f>D12/C12*100</f>
        <v>69.75132040818869</v>
      </c>
      <c r="F12" s="39">
        <f>SUM(F13:F38)</f>
        <v>3544988.56</v>
      </c>
      <c r="G12" s="41">
        <f t="shared" si="0"/>
        <v>30.24867959181131</v>
      </c>
      <c r="H12" s="82"/>
      <c r="I12" s="82"/>
      <c r="J12" s="82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12" s="28" customFormat="1" ht="24">
      <c r="A13" s="92">
        <v>6620906103</v>
      </c>
      <c r="B13" s="93" t="s">
        <v>40</v>
      </c>
      <c r="C13" s="77">
        <v>2900</v>
      </c>
      <c r="D13" s="26">
        <f t="shared" si="1"/>
        <v>296.6100000000001</v>
      </c>
      <c r="E13" s="26">
        <f t="shared" si="2"/>
        <v>10.227931034482763</v>
      </c>
      <c r="F13" s="77">
        <v>2603.39</v>
      </c>
      <c r="G13" s="27">
        <f t="shared" si="0"/>
        <v>89.77206896551724</v>
      </c>
      <c r="H13" s="81" t="s">
        <v>230</v>
      </c>
      <c r="I13" s="81" t="s">
        <v>240</v>
      </c>
      <c r="J13" s="83"/>
      <c r="K13" s="72">
        <v>2900</v>
      </c>
      <c r="L13" s="17"/>
    </row>
    <row r="14" spans="1:31" s="33" customFormat="1" ht="24">
      <c r="A14" s="92">
        <v>6620906115</v>
      </c>
      <c r="B14" s="93" t="s">
        <v>10</v>
      </c>
      <c r="C14" s="77">
        <v>1655077</v>
      </c>
      <c r="D14" s="26">
        <f aca="true" t="shared" si="3" ref="D14:D38">C14-F14</f>
        <v>1635596.92</v>
      </c>
      <c r="E14" s="26">
        <f t="shared" si="2"/>
        <v>98.82301065146818</v>
      </c>
      <c r="F14" s="77">
        <v>19480.08</v>
      </c>
      <c r="G14" s="27">
        <f aca="true" t="shared" si="4" ref="G14:G38">F14/C14*100</f>
        <v>1.1769893485318208</v>
      </c>
      <c r="H14" s="81" t="s">
        <v>181</v>
      </c>
      <c r="I14" s="81" t="s">
        <v>242</v>
      </c>
      <c r="J14" s="83" t="s">
        <v>72</v>
      </c>
      <c r="K14" s="72">
        <v>1655077</v>
      </c>
      <c r="L14" s="17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13" ht="24">
      <c r="A15" s="92">
        <v>6620906116</v>
      </c>
      <c r="B15" s="93" t="s">
        <v>51</v>
      </c>
      <c r="C15" s="77">
        <v>422000</v>
      </c>
      <c r="D15" s="26">
        <f t="shared" si="3"/>
        <v>403327.24</v>
      </c>
      <c r="E15" s="26">
        <f t="shared" si="2"/>
        <v>95.57517535545024</v>
      </c>
      <c r="F15" s="77">
        <v>18672.76</v>
      </c>
      <c r="G15" s="27">
        <f t="shared" si="4"/>
        <v>4.424824644549763</v>
      </c>
      <c r="H15" s="81" t="s">
        <v>180</v>
      </c>
      <c r="I15" s="81" t="s">
        <v>240</v>
      </c>
      <c r="J15" s="83" t="s">
        <v>72</v>
      </c>
      <c r="K15" s="72">
        <v>422000</v>
      </c>
      <c r="L15" s="17"/>
      <c r="M15" s="71"/>
    </row>
    <row r="16" spans="1:31" s="33" customFormat="1" ht="48">
      <c r="A16" s="92">
        <v>6620906117</v>
      </c>
      <c r="B16" s="93" t="s">
        <v>12</v>
      </c>
      <c r="C16" s="77">
        <v>100000</v>
      </c>
      <c r="D16" s="26">
        <f t="shared" si="3"/>
        <v>89951.69</v>
      </c>
      <c r="E16" s="26">
        <f t="shared" si="2"/>
        <v>89.95169000000001</v>
      </c>
      <c r="F16" s="77">
        <v>10048.31</v>
      </c>
      <c r="G16" s="27">
        <f t="shared" si="4"/>
        <v>10.048309999999999</v>
      </c>
      <c r="H16" s="81" t="s">
        <v>232</v>
      </c>
      <c r="I16" s="81" t="s">
        <v>240</v>
      </c>
      <c r="J16" s="83" t="s">
        <v>72</v>
      </c>
      <c r="K16" s="72">
        <v>100000</v>
      </c>
      <c r="L16" s="17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12" ht="24">
      <c r="A17" s="92">
        <v>6620906118</v>
      </c>
      <c r="B17" s="93" t="s">
        <v>13</v>
      </c>
      <c r="C17" s="77">
        <v>4500</v>
      </c>
      <c r="D17" s="26">
        <f t="shared" si="3"/>
        <v>0</v>
      </c>
      <c r="E17" s="26">
        <f t="shared" si="2"/>
        <v>0</v>
      </c>
      <c r="F17" s="77">
        <v>4500</v>
      </c>
      <c r="G17" s="27">
        <f t="shared" si="4"/>
        <v>100</v>
      </c>
      <c r="H17" s="81" t="s">
        <v>171</v>
      </c>
      <c r="I17" s="81" t="s">
        <v>241</v>
      </c>
      <c r="J17" s="83"/>
      <c r="K17" s="72">
        <v>4500</v>
      </c>
      <c r="L17" s="17"/>
    </row>
    <row r="18" spans="1:31" s="33" customFormat="1" ht="24">
      <c r="A18" s="92">
        <v>6620906119</v>
      </c>
      <c r="B18" s="93" t="s">
        <v>81</v>
      </c>
      <c r="C18" s="77">
        <v>150000</v>
      </c>
      <c r="D18" s="26">
        <f t="shared" si="3"/>
        <v>145373.06</v>
      </c>
      <c r="E18" s="26">
        <f t="shared" si="2"/>
        <v>96.91537333333333</v>
      </c>
      <c r="F18" s="77">
        <v>4626.94</v>
      </c>
      <c r="G18" s="27">
        <f t="shared" si="4"/>
        <v>3.0846266666666664</v>
      </c>
      <c r="H18" s="81" t="s">
        <v>205</v>
      </c>
      <c r="I18" s="81" t="s">
        <v>242</v>
      </c>
      <c r="J18" s="83" t="s">
        <v>72</v>
      </c>
      <c r="K18" s="72">
        <v>150000</v>
      </c>
      <c r="L18" s="17"/>
      <c r="M18" s="28"/>
      <c r="N18" s="28"/>
      <c r="O18" s="28"/>
      <c r="P18" s="71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12" ht="24">
      <c r="A19" s="92">
        <v>6620906120</v>
      </c>
      <c r="B19" s="93" t="s">
        <v>11</v>
      </c>
      <c r="C19" s="77">
        <v>412225</v>
      </c>
      <c r="D19" s="26">
        <f t="shared" si="3"/>
        <v>392697.76</v>
      </c>
      <c r="E19" s="26">
        <f t="shared" si="2"/>
        <v>95.26296561343926</v>
      </c>
      <c r="F19" s="77">
        <v>19527.24</v>
      </c>
      <c r="G19" s="27">
        <f t="shared" si="4"/>
        <v>4.737034386560738</v>
      </c>
      <c r="H19" s="81" t="s">
        <v>233</v>
      </c>
      <c r="I19" s="81" t="s">
        <v>242</v>
      </c>
      <c r="J19" s="83"/>
      <c r="K19" s="72">
        <v>412225</v>
      </c>
      <c r="L19" s="17"/>
    </row>
    <row r="20" spans="1:31" s="33" customFormat="1" ht="24">
      <c r="A20" s="92">
        <v>6620906121</v>
      </c>
      <c r="B20" s="93" t="s">
        <v>82</v>
      </c>
      <c r="C20" s="77">
        <v>150000</v>
      </c>
      <c r="D20" s="26">
        <f t="shared" si="3"/>
        <v>80401</v>
      </c>
      <c r="E20" s="26">
        <f t="shared" si="2"/>
        <v>53.60066666666666</v>
      </c>
      <c r="F20" s="77">
        <v>69599</v>
      </c>
      <c r="G20" s="27">
        <f t="shared" si="4"/>
        <v>46.39933333333333</v>
      </c>
      <c r="H20" s="81" t="s">
        <v>180</v>
      </c>
      <c r="I20" s="81" t="s">
        <v>240</v>
      </c>
      <c r="J20" s="83"/>
      <c r="K20" s="72">
        <v>150000</v>
      </c>
      <c r="L20" s="17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12" ht="24">
      <c r="A21" s="92">
        <v>6620906122</v>
      </c>
      <c r="B21" s="93" t="s">
        <v>22</v>
      </c>
      <c r="C21" s="77">
        <v>300000</v>
      </c>
      <c r="D21" s="26">
        <f t="shared" si="3"/>
        <v>297700</v>
      </c>
      <c r="E21" s="26">
        <f t="shared" si="2"/>
        <v>99.23333333333333</v>
      </c>
      <c r="F21" s="77">
        <v>2300</v>
      </c>
      <c r="G21" s="27">
        <f t="shared" si="4"/>
        <v>0.7666666666666666</v>
      </c>
      <c r="H21" s="81" t="s">
        <v>216</v>
      </c>
      <c r="I21" s="81" t="s">
        <v>242</v>
      </c>
      <c r="J21" s="83" t="s">
        <v>72</v>
      </c>
      <c r="K21" s="72">
        <v>300000</v>
      </c>
      <c r="L21" s="17"/>
    </row>
    <row r="22" spans="1:31" s="33" customFormat="1" ht="24">
      <c r="A22" s="92">
        <v>6620906125</v>
      </c>
      <c r="B22" s="93" t="s">
        <v>6</v>
      </c>
      <c r="C22" s="77">
        <v>1273200</v>
      </c>
      <c r="D22" s="26">
        <f t="shared" si="3"/>
        <v>738438.53</v>
      </c>
      <c r="E22" s="26">
        <f t="shared" si="2"/>
        <v>57.99862786679234</v>
      </c>
      <c r="F22" s="77">
        <v>534761.47</v>
      </c>
      <c r="G22" s="27">
        <f t="shared" si="4"/>
        <v>42.00137213320767</v>
      </c>
      <c r="H22" s="81" t="s">
        <v>71</v>
      </c>
      <c r="I22" s="81" t="s">
        <v>242</v>
      </c>
      <c r="J22" s="83" t="s">
        <v>228</v>
      </c>
      <c r="K22" s="72">
        <v>1273200</v>
      </c>
      <c r="L22" s="17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12" ht="24">
      <c r="A23" s="92">
        <v>6620906137</v>
      </c>
      <c r="B23" s="93" t="s">
        <v>8</v>
      </c>
      <c r="C23" s="77">
        <v>697080</v>
      </c>
      <c r="D23" s="26">
        <f t="shared" si="3"/>
        <v>593600</v>
      </c>
      <c r="E23" s="26">
        <f t="shared" si="2"/>
        <v>85.1552189131807</v>
      </c>
      <c r="F23" s="77">
        <v>103480</v>
      </c>
      <c r="G23" s="27">
        <f t="shared" si="4"/>
        <v>14.844781086819303</v>
      </c>
      <c r="H23" s="81" t="s">
        <v>180</v>
      </c>
      <c r="I23" s="81" t="s">
        <v>240</v>
      </c>
      <c r="J23" s="83"/>
      <c r="K23" s="72">
        <v>697080</v>
      </c>
      <c r="L23" s="17"/>
    </row>
    <row r="24" spans="1:12" ht="48">
      <c r="A24" s="92">
        <v>6620906138</v>
      </c>
      <c r="B24" s="93" t="s">
        <v>9</v>
      </c>
      <c r="C24" s="77">
        <v>520000</v>
      </c>
      <c r="D24" s="26">
        <f t="shared" si="3"/>
        <v>373820</v>
      </c>
      <c r="E24" s="26">
        <f t="shared" si="2"/>
        <v>71.88846153846154</v>
      </c>
      <c r="F24" s="77">
        <v>146180</v>
      </c>
      <c r="G24" s="27">
        <f t="shared" si="4"/>
        <v>28.11153846153846</v>
      </c>
      <c r="H24" s="81" t="s">
        <v>234</v>
      </c>
      <c r="I24" s="81" t="s">
        <v>240</v>
      </c>
      <c r="J24" s="83"/>
      <c r="K24" s="72">
        <v>520000</v>
      </c>
      <c r="L24" s="17"/>
    </row>
    <row r="25" spans="1:12" ht="48">
      <c r="A25" s="92">
        <v>6620906139</v>
      </c>
      <c r="B25" s="93" t="s">
        <v>49</v>
      </c>
      <c r="C25" s="77">
        <v>200000</v>
      </c>
      <c r="D25" s="26">
        <f t="shared" si="3"/>
        <v>70000</v>
      </c>
      <c r="E25" s="26">
        <f t="shared" si="2"/>
        <v>35</v>
      </c>
      <c r="F25" s="77">
        <v>130000</v>
      </c>
      <c r="G25" s="27">
        <f t="shared" si="4"/>
        <v>65</v>
      </c>
      <c r="H25" s="81" t="s">
        <v>233</v>
      </c>
      <c r="I25" s="81" t="s">
        <v>240</v>
      </c>
      <c r="J25" s="83" t="s">
        <v>199</v>
      </c>
      <c r="K25" s="72">
        <v>200000</v>
      </c>
      <c r="L25" s="17"/>
    </row>
    <row r="26" spans="1:31" s="33" customFormat="1" ht="24">
      <c r="A26" s="92">
        <v>6620906140</v>
      </c>
      <c r="B26" s="93" t="s">
        <v>50</v>
      </c>
      <c r="C26" s="77">
        <v>150000</v>
      </c>
      <c r="D26" s="26">
        <f t="shared" si="3"/>
        <v>90000</v>
      </c>
      <c r="E26" s="26">
        <f t="shared" si="2"/>
        <v>60</v>
      </c>
      <c r="F26" s="77">
        <v>60000</v>
      </c>
      <c r="G26" s="27">
        <f t="shared" si="4"/>
        <v>40</v>
      </c>
      <c r="H26" s="81" t="s">
        <v>197</v>
      </c>
      <c r="I26" s="81" t="s">
        <v>240</v>
      </c>
      <c r="J26" s="83" t="s">
        <v>209</v>
      </c>
      <c r="K26" s="72">
        <v>150000</v>
      </c>
      <c r="L26" s="17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12" ht="24">
      <c r="A27" s="92">
        <v>6620906141</v>
      </c>
      <c r="B27" s="93" t="s">
        <v>83</v>
      </c>
      <c r="C27" s="77">
        <v>100000</v>
      </c>
      <c r="D27" s="26">
        <f t="shared" si="3"/>
        <v>54500</v>
      </c>
      <c r="E27" s="26">
        <f t="shared" si="2"/>
        <v>54.50000000000001</v>
      </c>
      <c r="F27" s="77">
        <v>45500</v>
      </c>
      <c r="G27" s="27">
        <f t="shared" si="4"/>
        <v>45.5</v>
      </c>
      <c r="H27" s="81" t="s">
        <v>180</v>
      </c>
      <c r="I27" s="81" t="s">
        <v>240</v>
      </c>
      <c r="J27" s="83"/>
      <c r="K27" s="72">
        <v>100000</v>
      </c>
      <c r="L27" s="17"/>
    </row>
    <row r="28" spans="1:31" s="33" customFormat="1" ht="24">
      <c r="A28" s="92">
        <v>6620906142</v>
      </c>
      <c r="B28" s="93" t="s">
        <v>7</v>
      </c>
      <c r="C28" s="77">
        <v>4460000</v>
      </c>
      <c r="D28" s="26">
        <f t="shared" si="3"/>
        <v>2264550</v>
      </c>
      <c r="E28" s="26">
        <f t="shared" si="2"/>
        <v>50.77466367713005</v>
      </c>
      <c r="F28" s="77">
        <v>2195450</v>
      </c>
      <c r="G28" s="27">
        <f t="shared" si="4"/>
        <v>49.22533632286996</v>
      </c>
      <c r="H28" s="81" t="s">
        <v>180</v>
      </c>
      <c r="I28" s="81" t="s">
        <v>240</v>
      </c>
      <c r="J28" s="83" t="s">
        <v>236</v>
      </c>
      <c r="K28" s="72">
        <v>4460000</v>
      </c>
      <c r="L28" s="17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12" s="28" customFormat="1" ht="24">
      <c r="A29" s="92">
        <v>6620906147</v>
      </c>
      <c r="B29" s="93" t="s">
        <v>21</v>
      </c>
      <c r="C29" s="77">
        <v>50000</v>
      </c>
      <c r="D29" s="26">
        <f t="shared" si="3"/>
        <v>49958</v>
      </c>
      <c r="E29" s="26">
        <f t="shared" si="2"/>
        <v>99.91600000000001</v>
      </c>
      <c r="F29" s="77">
        <v>42</v>
      </c>
      <c r="G29" s="27">
        <f t="shared" si="4"/>
        <v>0.084</v>
      </c>
      <c r="H29" s="81" t="s">
        <v>216</v>
      </c>
      <c r="I29" s="81" t="s">
        <v>242</v>
      </c>
      <c r="J29" s="83" t="s">
        <v>72</v>
      </c>
      <c r="K29" s="72">
        <v>50000</v>
      </c>
      <c r="L29" s="17"/>
    </row>
    <row r="30" spans="1:31" s="33" customFormat="1" ht="24">
      <c r="A30" s="92">
        <v>6620906148</v>
      </c>
      <c r="B30" s="93" t="s">
        <v>20</v>
      </c>
      <c r="C30" s="77">
        <v>50000</v>
      </c>
      <c r="D30" s="26">
        <f t="shared" si="3"/>
        <v>0</v>
      </c>
      <c r="E30" s="26">
        <f t="shared" si="2"/>
        <v>0</v>
      </c>
      <c r="F30" s="77">
        <v>50000</v>
      </c>
      <c r="G30" s="27">
        <f t="shared" si="4"/>
        <v>100</v>
      </c>
      <c r="H30" s="81" t="s">
        <v>180</v>
      </c>
      <c r="I30" s="81" t="s">
        <v>241</v>
      </c>
      <c r="J30" s="83" t="s">
        <v>72</v>
      </c>
      <c r="K30" s="72">
        <v>50000</v>
      </c>
      <c r="L30" s="17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12" s="28" customFormat="1" ht="24">
      <c r="A31" s="92">
        <v>6620906149</v>
      </c>
      <c r="B31" s="93" t="s">
        <v>84</v>
      </c>
      <c r="C31" s="77">
        <v>300000</v>
      </c>
      <c r="D31" s="26">
        <f t="shared" si="3"/>
        <v>299980.75</v>
      </c>
      <c r="E31" s="26">
        <f t="shared" si="2"/>
        <v>99.99358333333333</v>
      </c>
      <c r="F31" s="77">
        <v>19.25</v>
      </c>
      <c r="G31" s="27">
        <f t="shared" si="4"/>
        <v>0.006416666666666666</v>
      </c>
      <c r="H31" s="81" t="s">
        <v>179</v>
      </c>
      <c r="I31" s="81" t="s">
        <v>242</v>
      </c>
      <c r="J31" s="83" t="s">
        <v>72</v>
      </c>
      <c r="K31" s="72">
        <v>300000</v>
      </c>
      <c r="L31" s="17"/>
    </row>
    <row r="32" spans="1:31" s="33" customFormat="1" ht="24">
      <c r="A32" s="92">
        <v>6620906150</v>
      </c>
      <c r="B32" s="93" t="s">
        <v>17</v>
      </c>
      <c r="C32" s="77">
        <v>200000</v>
      </c>
      <c r="D32" s="26">
        <f t="shared" si="3"/>
        <v>199970</v>
      </c>
      <c r="E32" s="26">
        <f t="shared" si="2"/>
        <v>99.985</v>
      </c>
      <c r="F32" s="77">
        <v>30</v>
      </c>
      <c r="G32" s="27">
        <f t="shared" si="4"/>
        <v>0.015</v>
      </c>
      <c r="H32" s="81" t="s">
        <v>179</v>
      </c>
      <c r="I32" s="81" t="s">
        <v>242</v>
      </c>
      <c r="J32" s="83" t="s">
        <v>72</v>
      </c>
      <c r="K32" s="72">
        <v>200000</v>
      </c>
      <c r="L32" s="17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12" s="28" customFormat="1" ht="24">
      <c r="A33" s="92">
        <v>6620906151</v>
      </c>
      <c r="B33" s="93" t="s">
        <v>19</v>
      </c>
      <c r="C33" s="77">
        <v>100000</v>
      </c>
      <c r="D33" s="26">
        <f t="shared" si="3"/>
        <v>47593.8</v>
      </c>
      <c r="E33" s="26">
        <f t="shared" si="2"/>
        <v>47.5938</v>
      </c>
      <c r="F33" s="77">
        <v>52406.2</v>
      </c>
      <c r="G33" s="27">
        <f t="shared" si="4"/>
        <v>52.40619999999999</v>
      </c>
      <c r="H33" s="81" t="s">
        <v>180</v>
      </c>
      <c r="I33" s="81" t="s">
        <v>240</v>
      </c>
      <c r="J33" s="83" t="s">
        <v>72</v>
      </c>
      <c r="K33" s="72">
        <v>100000</v>
      </c>
      <c r="L33" s="17"/>
    </row>
    <row r="34" spans="1:31" s="33" customFormat="1" ht="24">
      <c r="A34" s="92">
        <v>6620906152</v>
      </c>
      <c r="B34" s="93" t="s">
        <v>18</v>
      </c>
      <c r="C34" s="77">
        <v>100000</v>
      </c>
      <c r="D34" s="26">
        <f t="shared" si="3"/>
        <v>99805.9</v>
      </c>
      <c r="E34" s="26">
        <f t="shared" si="2"/>
        <v>99.8059</v>
      </c>
      <c r="F34" s="77">
        <v>194.1</v>
      </c>
      <c r="G34" s="27">
        <f t="shared" si="4"/>
        <v>0.1941</v>
      </c>
      <c r="H34" s="81" t="s">
        <v>216</v>
      </c>
      <c r="I34" s="81" t="s">
        <v>242</v>
      </c>
      <c r="J34" s="83" t="s">
        <v>72</v>
      </c>
      <c r="K34" s="72">
        <v>100000</v>
      </c>
      <c r="L34" s="17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12" s="28" customFormat="1" ht="24">
      <c r="A35" s="92">
        <v>6620906153</v>
      </c>
      <c r="B35" s="93" t="s">
        <v>41</v>
      </c>
      <c r="C35" s="77">
        <v>150000</v>
      </c>
      <c r="D35" s="26">
        <f t="shared" si="3"/>
        <v>150000</v>
      </c>
      <c r="E35" s="26">
        <f t="shared" si="2"/>
        <v>100</v>
      </c>
      <c r="F35" s="77">
        <v>0</v>
      </c>
      <c r="G35" s="27">
        <f t="shared" si="4"/>
        <v>0</v>
      </c>
      <c r="H35" s="81" t="s">
        <v>235</v>
      </c>
      <c r="I35" s="81" t="s">
        <v>242</v>
      </c>
      <c r="J35" s="83" t="s">
        <v>72</v>
      </c>
      <c r="K35" s="72">
        <v>150000</v>
      </c>
      <c r="L35" s="17"/>
    </row>
    <row r="36" spans="1:31" s="33" customFormat="1" ht="24">
      <c r="A36" s="92">
        <v>6620906161</v>
      </c>
      <c r="B36" s="93" t="s">
        <v>15</v>
      </c>
      <c r="C36" s="77">
        <v>100000</v>
      </c>
      <c r="D36" s="26">
        <f t="shared" si="3"/>
        <v>46483.18</v>
      </c>
      <c r="E36" s="26">
        <f t="shared" si="2"/>
        <v>46.483180000000004</v>
      </c>
      <c r="F36" s="77">
        <v>53516.82</v>
      </c>
      <c r="G36" s="27">
        <f t="shared" si="4"/>
        <v>53.516819999999996</v>
      </c>
      <c r="H36" s="81" t="s">
        <v>233</v>
      </c>
      <c r="I36" s="81" t="s">
        <v>240</v>
      </c>
      <c r="J36" s="83" t="s">
        <v>72</v>
      </c>
      <c r="K36" s="72">
        <v>100000</v>
      </c>
      <c r="L36" s="17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12" s="28" customFormat="1" ht="24">
      <c r="A37" s="92">
        <v>6620906162</v>
      </c>
      <c r="B37" s="93" t="s">
        <v>16</v>
      </c>
      <c r="C37" s="77">
        <v>5000</v>
      </c>
      <c r="D37" s="26">
        <f t="shared" si="3"/>
        <v>0</v>
      </c>
      <c r="E37" s="26">
        <f t="shared" si="2"/>
        <v>0</v>
      </c>
      <c r="F37" s="77">
        <v>5000</v>
      </c>
      <c r="G37" s="27">
        <f t="shared" si="4"/>
        <v>100</v>
      </c>
      <c r="H37" s="81" t="s">
        <v>186</v>
      </c>
      <c r="I37" s="81" t="s">
        <v>241</v>
      </c>
      <c r="J37" s="83"/>
      <c r="K37" s="72">
        <v>5000</v>
      </c>
      <c r="L37" s="17"/>
    </row>
    <row r="38" spans="1:31" s="33" customFormat="1" ht="24">
      <c r="A38" s="92">
        <v>6620906173</v>
      </c>
      <c r="B38" s="93" t="s">
        <v>14</v>
      </c>
      <c r="C38" s="77">
        <v>67500</v>
      </c>
      <c r="D38" s="26">
        <f t="shared" si="3"/>
        <v>50449</v>
      </c>
      <c r="E38" s="26">
        <f t="shared" si="2"/>
        <v>74.73925925925926</v>
      </c>
      <c r="F38" s="77">
        <v>17051</v>
      </c>
      <c r="G38" s="27">
        <f t="shared" si="4"/>
        <v>25.26074074074074</v>
      </c>
      <c r="H38" s="81" t="s">
        <v>180</v>
      </c>
      <c r="I38" s="81" t="s">
        <v>240</v>
      </c>
      <c r="J38" s="83" t="s">
        <v>229</v>
      </c>
      <c r="K38" s="72">
        <v>67500</v>
      </c>
      <c r="L38" s="17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12" s="20" customFormat="1" ht="24">
      <c r="A39" s="101"/>
      <c r="B39" s="63" t="s">
        <v>48</v>
      </c>
      <c r="C39" s="39">
        <f>SUM(C40:C59)</f>
        <v>5163904</v>
      </c>
      <c r="D39" s="39">
        <f>C39-F39</f>
        <v>5065389</v>
      </c>
      <c r="E39" s="39">
        <f>D39/C39*100</f>
        <v>98.09223796569417</v>
      </c>
      <c r="F39" s="39">
        <f>SUM(F40:F59)</f>
        <v>98515</v>
      </c>
      <c r="G39" s="41">
        <f>F39/C39*100</f>
        <v>1.9077620343058277</v>
      </c>
      <c r="H39" s="82"/>
      <c r="I39" s="82"/>
      <c r="J39" s="82"/>
      <c r="K39" s="17"/>
      <c r="L39" s="22"/>
    </row>
    <row r="40" spans="1:11" s="20" customFormat="1" ht="24">
      <c r="A40" s="92">
        <v>6620906165</v>
      </c>
      <c r="B40" s="93" t="s">
        <v>85</v>
      </c>
      <c r="C40" s="94">
        <v>144000</v>
      </c>
      <c r="D40" s="26">
        <f>C40-F40</f>
        <v>144000</v>
      </c>
      <c r="E40" s="26">
        <f>D40/C40*100</f>
        <v>100</v>
      </c>
      <c r="F40" s="77">
        <v>0</v>
      </c>
      <c r="G40" s="27">
        <f>F40/C40*100</f>
        <v>0</v>
      </c>
      <c r="H40" s="83" t="s">
        <v>230</v>
      </c>
      <c r="I40" s="81" t="s">
        <v>242</v>
      </c>
      <c r="J40" s="83" t="s">
        <v>72</v>
      </c>
      <c r="K40" s="100">
        <v>6620906165</v>
      </c>
    </row>
    <row r="41" spans="1:11" s="20" customFormat="1" ht="48">
      <c r="A41" s="92">
        <v>6620906166</v>
      </c>
      <c r="B41" s="93" t="s">
        <v>86</v>
      </c>
      <c r="C41" s="94">
        <v>1450000</v>
      </c>
      <c r="D41" s="26">
        <f aca="true" t="shared" si="5" ref="D41:D59">C41-F41</f>
        <v>1450000</v>
      </c>
      <c r="E41" s="26">
        <f aca="true" t="shared" si="6" ref="E41:E59">D41/C41*100</f>
        <v>100</v>
      </c>
      <c r="F41" s="77">
        <v>0</v>
      </c>
      <c r="G41" s="27">
        <f aca="true" t="shared" si="7" ref="G41:G59">F41/C41*100</f>
        <v>0</v>
      </c>
      <c r="H41" s="83" t="s">
        <v>210</v>
      </c>
      <c r="I41" s="81" t="s">
        <v>242</v>
      </c>
      <c r="J41" s="83" t="s">
        <v>72</v>
      </c>
      <c r="K41" s="100">
        <v>6620906166</v>
      </c>
    </row>
    <row r="42" spans="1:11" s="20" customFormat="1" ht="24">
      <c r="A42" s="92">
        <v>6620906167</v>
      </c>
      <c r="B42" s="93" t="s">
        <v>87</v>
      </c>
      <c r="C42" s="94">
        <v>145000</v>
      </c>
      <c r="D42" s="26">
        <f t="shared" si="5"/>
        <v>145000</v>
      </c>
      <c r="E42" s="26">
        <f t="shared" si="6"/>
        <v>100</v>
      </c>
      <c r="F42" s="77">
        <v>0</v>
      </c>
      <c r="G42" s="27">
        <f t="shared" si="7"/>
        <v>0</v>
      </c>
      <c r="H42" s="83" t="s">
        <v>193</v>
      </c>
      <c r="I42" s="81" t="s">
        <v>242</v>
      </c>
      <c r="J42" s="83" t="s">
        <v>72</v>
      </c>
      <c r="K42" s="100">
        <v>6620906167</v>
      </c>
    </row>
    <row r="43" spans="1:11" s="20" customFormat="1" ht="24">
      <c r="A43" s="92">
        <v>6620906168</v>
      </c>
      <c r="B43" s="93" t="s">
        <v>88</v>
      </c>
      <c r="C43" s="94">
        <v>66000</v>
      </c>
      <c r="D43" s="26">
        <f t="shared" si="5"/>
        <v>58485</v>
      </c>
      <c r="E43" s="26">
        <f t="shared" si="6"/>
        <v>88.61363636363636</v>
      </c>
      <c r="F43" s="77">
        <v>7515</v>
      </c>
      <c r="G43" s="27">
        <f t="shared" si="7"/>
        <v>11.386363636363637</v>
      </c>
      <c r="H43" s="83" t="s">
        <v>231</v>
      </c>
      <c r="I43" s="81" t="s">
        <v>240</v>
      </c>
      <c r="J43" s="83" t="s">
        <v>72</v>
      </c>
      <c r="K43" s="100">
        <v>6620906168</v>
      </c>
    </row>
    <row r="44" spans="1:11" s="20" customFormat="1" ht="24">
      <c r="A44" s="92">
        <v>6620906169</v>
      </c>
      <c r="B44" s="93" t="s">
        <v>89</v>
      </c>
      <c r="C44" s="94">
        <v>120000</v>
      </c>
      <c r="D44" s="26">
        <f t="shared" si="5"/>
        <v>120000</v>
      </c>
      <c r="E44" s="26">
        <f t="shared" si="6"/>
        <v>100</v>
      </c>
      <c r="F44" s="77">
        <v>0</v>
      </c>
      <c r="G44" s="27">
        <f t="shared" si="7"/>
        <v>0</v>
      </c>
      <c r="H44" s="83" t="s">
        <v>231</v>
      </c>
      <c r="I44" s="81" t="s">
        <v>242</v>
      </c>
      <c r="J44" s="83" t="s">
        <v>72</v>
      </c>
      <c r="K44" s="100">
        <v>6620906169</v>
      </c>
    </row>
    <row r="45" spans="1:11" s="20" customFormat="1" ht="24">
      <c r="A45" s="92">
        <v>6620906170</v>
      </c>
      <c r="B45" s="93" t="s">
        <v>90</v>
      </c>
      <c r="C45" s="94">
        <v>880000</v>
      </c>
      <c r="D45" s="26">
        <f t="shared" si="5"/>
        <v>790000</v>
      </c>
      <c r="E45" s="26">
        <f t="shared" si="6"/>
        <v>89.77272727272727</v>
      </c>
      <c r="F45" s="77">
        <v>90000</v>
      </c>
      <c r="G45" s="27">
        <f t="shared" si="7"/>
        <v>10.227272727272728</v>
      </c>
      <c r="H45" s="83" t="s">
        <v>175</v>
      </c>
      <c r="I45" s="81" t="s">
        <v>240</v>
      </c>
      <c r="J45" s="83" t="s">
        <v>72</v>
      </c>
      <c r="K45" s="100">
        <v>6620906170</v>
      </c>
    </row>
    <row r="46" spans="1:11" s="20" customFormat="1" ht="24">
      <c r="A46" s="92">
        <v>6620906172</v>
      </c>
      <c r="B46" s="93" t="s">
        <v>91</v>
      </c>
      <c r="C46" s="94">
        <v>16000</v>
      </c>
      <c r="D46" s="26">
        <f t="shared" si="5"/>
        <v>16000</v>
      </c>
      <c r="E46" s="26">
        <f t="shared" si="6"/>
        <v>100</v>
      </c>
      <c r="F46" s="77">
        <v>0</v>
      </c>
      <c r="G46" s="27">
        <f t="shared" si="7"/>
        <v>0</v>
      </c>
      <c r="H46" s="83" t="s">
        <v>193</v>
      </c>
      <c r="I46" s="81" t="s">
        <v>242</v>
      </c>
      <c r="J46" s="83" t="s">
        <v>72</v>
      </c>
      <c r="K46" s="100">
        <v>6620906172</v>
      </c>
    </row>
    <row r="47" spans="1:11" s="20" customFormat="1" ht="24">
      <c r="A47" s="92">
        <v>6620906177</v>
      </c>
      <c r="B47" s="93" t="s">
        <v>92</v>
      </c>
      <c r="C47" s="94">
        <v>26700</v>
      </c>
      <c r="D47" s="26">
        <f t="shared" si="5"/>
        <v>26700</v>
      </c>
      <c r="E47" s="26">
        <f t="shared" si="6"/>
        <v>100</v>
      </c>
      <c r="F47" s="77">
        <v>0</v>
      </c>
      <c r="G47" s="27">
        <f t="shared" si="7"/>
        <v>0</v>
      </c>
      <c r="H47" s="83" t="s">
        <v>193</v>
      </c>
      <c r="I47" s="81" t="s">
        <v>242</v>
      </c>
      <c r="J47" s="83" t="s">
        <v>72</v>
      </c>
      <c r="K47" s="100">
        <v>6620906177</v>
      </c>
    </row>
    <row r="48" spans="1:11" s="20" customFormat="1" ht="24">
      <c r="A48" s="92">
        <v>6620906178</v>
      </c>
      <c r="B48" s="93" t="s">
        <v>93</v>
      </c>
      <c r="C48" s="94">
        <v>10600</v>
      </c>
      <c r="D48" s="26">
        <f t="shared" si="5"/>
        <v>10600</v>
      </c>
      <c r="E48" s="26">
        <f t="shared" si="6"/>
        <v>100</v>
      </c>
      <c r="F48" s="77">
        <v>0</v>
      </c>
      <c r="G48" s="27">
        <f t="shared" si="7"/>
        <v>0</v>
      </c>
      <c r="H48" s="83" t="s">
        <v>193</v>
      </c>
      <c r="I48" s="81" t="s">
        <v>242</v>
      </c>
      <c r="J48" s="83" t="s">
        <v>72</v>
      </c>
      <c r="K48" s="100">
        <v>6620906178</v>
      </c>
    </row>
    <row r="49" spans="1:11" s="20" customFormat="1" ht="24">
      <c r="A49" s="92">
        <v>6620906179</v>
      </c>
      <c r="B49" s="93" t="s">
        <v>94</v>
      </c>
      <c r="C49" s="94">
        <v>21400</v>
      </c>
      <c r="D49" s="26">
        <f t="shared" si="5"/>
        <v>21400</v>
      </c>
      <c r="E49" s="26">
        <f t="shared" si="6"/>
        <v>100</v>
      </c>
      <c r="F49" s="77">
        <v>0</v>
      </c>
      <c r="G49" s="27">
        <f t="shared" si="7"/>
        <v>0</v>
      </c>
      <c r="H49" s="83" t="s">
        <v>231</v>
      </c>
      <c r="I49" s="81" t="s">
        <v>242</v>
      </c>
      <c r="J49" s="83" t="s">
        <v>72</v>
      </c>
      <c r="K49" s="100">
        <v>6620906179</v>
      </c>
    </row>
    <row r="50" spans="1:11" s="20" customFormat="1" ht="24">
      <c r="A50" s="92">
        <v>6620906180</v>
      </c>
      <c r="B50" s="93" t="s">
        <v>95</v>
      </c>
      <c r="C50" s="94">
        <v>98100</v>
      </c>
      <c r="D50" s="26">
        <f t="shared" si="5"/>
        <v>98100</v>
      </c>
      <c r="E50" s="26">
        <f t="shared" si="6"/>
        <v>100</v>
      </c>
      <c r="F50" s="77">
        <v>0</v>
      </c>
      <c r="G50" s="27">
        <f t="shared" si="7"/>
        <v>0</v>
      </c>
      <c r="H50" s="83" t="s">
        <v>193</v>
      </c>
      <c r="I50" s="81" t="s">
        <v>242</v>
      </c>
      <c r="J50" s="83" t="s">
        <v>72</v>
      </c>
      <c r="K50" s="100">
        <v>6620906180</v>
      </c>
    </row>
    <row r="51" spans="1:11" s="20" customFormat="1" ht="24">
      <c r="A51" s="92">
        <v>6620906181</v>
      </c>
      <c r="B51" s="93" t="s">
        <v>96</v>
      </c>
      <c r="C51" s="94">
        <v>17900</v>
      </c>
      <c r="D51" s="26">
        <f t="shared" si="5"/>
        <v>17900</v>
      </c>
      <c r="E51" s="26">
        <f t="shared" si="6"/>
        <v>100</v>
      </c>
      <c r="F51" s="77">
        <v>0</v>
      </c>
      <c r="G51" s="27">
        <f t="shared" si="7"/>
        <v>0</v>
      </c>
      <c r="H51" s="83" t="s">
        <v>193</v>
      </c>
      <c r="I51" s="81" t="s">
        <v>242</v>
      </c>
      <c r="J51" s="83" t="s">
        <v>72</v>
      </c>
      <c r="K51" s="100">
        <v>6620906181</v>
      </c>
    </row>
    <row r="52" spans="1:11" s="20" customFormat="1" ht="24">
      <c r="A52" s="92">
        <v>6620906182</v>
      </c>
      <c r="B52" s="93" t="s">
        <v>97</v>
      </c>
      <c r="C52" s="94">
        <v>29000</v>
      </c>
      <c r="D52" s="26">
        <f t="shared" si="5"/>
        <v>29000</v>
      </c>
      <c r="E52" s="26">
        <f t="shared" si="6"/>
        <v>100</v>
      </c>
      <c r="F52" s="77">
        <v>0</v>
      </c>
      <c r="G52" s="27">
        <f t="shared" si="7"/>
        <v>0</v>
      </c>
      <c r="H52" s="83" t="s">
        <v>193</v>
      </c>
      <c r="I52" s="81" t="s">
        <v>242</v>
      </c>
      <c r="J52" s="83" t="s">
        <v>72</v>
      </c>
      <c r="K52" s="100">
        <v>6620906182</v>
      </c>
    </row>
    <row r="53" spans="1:11" s="20" customFormat="1" ht="24">
      <c r="A53" s="92">
        <v>6620906183</v>
      </c>
      <c r="B53" s="93" t="s">
        <v>98</v>
      </c>
      <c r="C53" s="94">
        <v>116000</v>
      </c>
      <c r="D53" s="26">
        <f t="shared" si="5"/>
        <v>116000</v>
      </c>
      <c r="E53" s="26">
        <f t="shared" si="6"/>
        <v>100</v>
      </c>
      <c r="F53" s="77">
        <v>0</v>
      </c>
      <c r="G53" s="27">
        <f t="shared" si="7"/>
        <v>0</v>
      </c>
      <c r="H53" s="83" t="s">
        <v>193</v>
      </c>
      <c r="I53" s="81" t="s">
        <v>242</v>
      </c>
      <c r="J53" s="83" t="s">
        <v>72</v>
      </c>
      <c r="K53" s="100">
        <v>6620906183</v>
      </c>
    </row>
    <row r="54" spans="1:11" s="20" customFormat="1" ht="24">
      <c r="A54" s="92">
        <v>6620906184</v>
      </c>
      <c r="B54" s="93" t="s">
        <v>99</v>
      </c>
      <c r="C54" s="94">
        <v>24900</v>
      </c>
      <c r="D54" s="26">
        <f t="shared" si="5"/>
        <v>24900</v>
      </c>
      <c r="E54" s="26">
        <f t="shared" si="6"/>
        <v>100</v>
      </c>
      <c r="F54" s="77">
        <v>0</v>
      </c>
      <c r="G54" s="27">
        <f t="shared" si="7"/>
        <v>0</v>
      </c>
      <c r="H54" s="83" t="s">
        <v>193</v>
      </c>
      <c r="I54" s="81" t="s">
        <v>242</v>
      </c>
      <c r="J54" s="83" t="s">
        <v>72</v>
      </c>
      <c r="K54" s="100">
        <v>6620906184</v>
      </c>
    </row>
    <row r="55" spans="1:11" s="20" customFormat="1" ht="24">
      <c r="A55" s="92">
        <v>6620906185</v>
      </c>
      <c r="B55" s="93" t="s">
        <v>100</v>
      </c>
      <c r="C55" s="94">
        <v>13900</v>
      </c>
      <c r="D55" s="26">
        <f t="shared" si="5"/>
        <v>13900</v>
      </c>
      <c r="E55" s="26">
        <f t="shared" si="6"/>
        <v>100</v>
      </c>
      <c r="F55" s="77">
        <v>0</v>
      </c>
      <c r="G55" s="27">
        <f t="shared" si="7"/>
        <v>0</v>
      </c>
      <c r="H55" s="83" t="s">
        <v>193</v>
      </c>
      <c r="I55" s="81" t="s">
        <v>242</v>
      </c>
      <c r="J55" s="83" t="s">
        <v>72</v>
      </c>
      <c r="K55" s="100">
        <v>6620906185</v>
      </c>
    </row>
    <row r="56" spans="1:11" s="20" customFormat="1" ht="24">
      <c r="A56" s="92">
        <v>6620906186</v>
      </c>
      <c r="B56" s="93" t="s">
        <v>101</v>
      </c>
      <c r="C56" s="94">
        <v>78000</v>
      </c>
      <c r="D56" s="26">
        <f t="shared" si="5"/>
        <v>78000</v>
      </c>
      <c r="E56" s="26">
        <f t="shared" si="6"/>
        <v>100</v>
      </c>
      <c r="F56" s="77">
        <v>0</v>
      </c>
      <c r="G56" s="27">
        <f t="shared" si="7"/>
        <v>0</v>
      </c>
      <c r="H56" s="83" t="s">
        <v>231</v>
      </c>
      <c r="I56" s="81" t="s">
        <v>242</v>
      </c>
      <c r="J56" s="83" t="s">
        <v>72</v>
      </c>
      <c r="K56" s="100">
        <v>6620906186</v>
      </c>
    </row>
    <row r="57" spans="1:11" s="20" customFormat="1" ht="24">
      <c r="A57" s="92">
        <v>6620906187</v>
      </c>
      <c r="B57" s="93" t="s">
        <v>102</v>
      </c>
      <c r="C57" s="94">
        <v>493500</v>
      </c>
      <c r="D57" s="26">
        <f t="shared" si="5"/>
        <v>493500</v>
      </c>
      <c r="E57" s="26">
        <f t="shared" si="6"/>
        <v>100</v>
      </c>
      <c r="F57" s="77">
        <v>0</v>
      </c>
      <c r="G57" s="27">
        <f t="shared" si="7"/>
        <v>0</v>
      </c>
      <c r="H57" s="83" t="s">
        <v>230</v>
      </c>
      <c r="I57" s="81" t="s">
        <v>242</v>
      </c>
      <c r="J57" s="83" t="s">
        <v>72</v>
      </c>
      <c r="K57" s="100">
        <v>6620906187</v>
      </c>
    </row>
    <row r="58" spans="1:11" s="20" customFormat="1" ht="24">
      <c r="A58" s="92">
        <v>6620906207</v>
      </c>
      <c r="B58" s="93" t="s">
        <v>103</v>
      </c>
      <c r="C58" s="94">
        <v>1341000</v>
      </c>
      <c r="D58" s="26">
        <f t="shared" si="5"/>
        <v>1340000</v>
      </c>
      <c r="E58" s="26">
        <f t="shared" si="6"/>
        <v>99.92542878448918</v>
      </c>
      <c r="F58" s="77">
        <v>1000</v>
      </c>
      <c r="G58" s="27">
        <f t="shared" si="7"/>
        <v>0.07457121551081282</v>
      </c>
      <c r="H58" s="83" t="s">
        <v>210</v>
      </c>
      <c r="I58" s="81" t="s">
        <v>242</v>
      </c>
      <c r="J58" s="83" t="s">
        <v>72</v>
      </c>
      <c r="K58" s="100">
        <v>6620906207</v>
      </c>
    </row>
    <row r="59" spans="1:11" s="20" customFormat="1" ht="24">
      <c r="A59" s="92">
        <v>6620906226</v>
      </c>
      <c r="B59" s="58" t="s">
        <v>251</v>
      </c>
      <c r="C59" s="77">
        <v>71904</v>
      </c>
      <c r="D59" s="26">
        <f t="shared" si="5"/>
        <v>71904</v>
      </c>
      <c r="E59" s="26">
        <f t="shared" si="6"/>
        <v>100</v>
      </c>
      <c r="F59" s="77">
        <v>0</v>
      </c>
      <c r="G59" s="27">
        <f t="shared" si="7"/>
        <v>0</v>
      </c>
      <c r="H59" s="83"/>
      <c r="I59" s="81" t="s">
        <v>242</v>
      </c>
      <c r="J59" s="83" t="s">
        <v>72</v>
      </c>
      <c r="K59" s="100">
        <v>6620906226</v>
      </c>
    </row>
    <row r="60" spans="1:31" s="30" customFormat="1" ht="24">
      <c r="A60" s="113" t="s">
        <v>46</v>
      </c>
      <c r="B60" s="113"/>
      <c r="C60" s="39">
        <f>SUM(C61:C127)</f>
        <v>16715773</v>
      </c>
      <c r="D60" s="39">
        <f>C60-F60</f>
        <v>13674548.84</v>
      </c>
      <c r="E60" s="39">
        <f>D60/C60*100</f>
        <v>81.80626070957054</v>
      </c>
      <c r="F60" s="39">
        <f>SUM(F61:F127)</f>
        <v>3041224.16</v>
      </c>
      <c r="G60" s="41">
        <f>F60/C60*100</f>
        <v>18.193739290429463</v>
      </c>
      <c r="H60" s="82"/>
      <c r="I60" s="82"/>
      <c r="J60" s="82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</row>
    <row r="61" spans="1:12" ht="24">
      <c r="A61" s="92">
        <v>6620906104</v>
      </c>
      <c r="B61" s="93" t="s">
        <v>43</v>
      </c>
      <c r="C61" s="77">
        <v>6559600</v>
      </c>
      <c r="D61" s="26">
        <f>C61-F61</f>
        <v>6422380</v>
      </c>
      <c r="E61" s="26">
        <f>D61/C61*100</f>
        <v>97.90810415269223</v>
      </c>
      <c r="F61" s="77">
        <v>137220</v>
      </c>
      <c r="G61" s="26">
        <f>F61/C61*100</f>
        <v>2.0918958473077627</v>
      </c>
      <c r="H61" s="81" t="s">
        <v>71</v>
      </c>
      <c r="I61" s="81" t="s">
        <v>242</v>
      </c>
      <c r="J61" s="95" t="s">
        <v>229</v>
      </c>
      <c r="K61" s="72">
        <v>6559600</v>
      </c>
      <c r="L61" s="22"/>
    </row>
    <row r="62" spans="1:12" ht="24">
      <c r="A62" s="92">
        <v>6620906105</v>
      </c>
      <c r="B62" s="93" t="s">
        <v>53</v>
      </c>
      <c r="C62" s="77">
        <v>462000</v>
      </c>
      <c r="D62" s="26">
        <f aca="true" t="shared" si="8" ref="D62:D126">C62-F62</f>
        <v>462000</v>
      </c>
      <c r="E62" s="26">
        <f aca="true" t="shared" si="9" ref="E62:E116">D62/C62*100</f>
        <v>100</v>
      </c>
      <c r="F62" s="77">
        <v>0</v>
      </c>
      <c r="G62" s="26">
        <f aca="true" t="shared" si="10" ref="G62:G123">F62/C62*100</f>
        <v>0</v>
      </c>
      <c r="H62" s="81" t="s">
        <v>71</v>
      </c>
      <c r="I62" s="81" t="s">
        <v>242</v>
      </c>
      <c r="J62" s="83" t="s">
        <v>229</v>
      </c>
      <c r="K62" s="72">
        <v>462000</v>
      </c>
      <c r="L62" s="22"/>
    </row>
    <row r="63" spans="1:12" ht="24">
      <c r="A63" s="92">
        <v>6620906106</v>
      </c>
      <c r="B63" s="93" t="s">
        <v>42</v>
      </c>
      <c r="C63" s="77">
        <v>400000</v>
      </c>
      <c r="D63" s="26">
        <f t="shared" si="8"/>
        <v>67200</v>
      </c>
      <c r="E63" s="26">
        <f t="shared" si="9"/>
        <v>16.8</v>
      </c>
      <c r="F63" s="77">
        <v>332800</v>
      </c>
      <c r="G63" s="26">
        <f t="shared" si="10"/>
        <v>83.2</v>
      </c>
      <c r="H63" s="81" t="s">
        <v>180</v>
      </c>
      <c r="I63" s="81" t="s">
        <v>240</v>
      </c>
      <c r="J63" s="83"/>
      <c r="K63" s="72">
        <v>400000</v>
      </c>
      <c r="L63" s="22"/>
    </row>
    <row r="64" spans="1:12" ht="24">
      <c r="A64" s="92">
        <v>6620906110</v>
      </c>
      <c r="B64" s="93" t="s">
        <v>104</v>
      </c>
      <c r="C64" s="77">
        <v>35000</v>
      </c>
      <c r="D64" s="26">
        <f t="shared" si="8"/>
        <v>30326.79</v>
      </c>
      <c r="E64" s="26">
        <f t="shared" si="9"/>
        <v>86.64797142857144</v>
      </c>
      <c r="F64" s="77">
        <v>4673.21</v>
      </c>
      <c r="G64" s="26">
        <f t="shared" si="10"/>
        <v>13.352028571428571</v>
      </c>
      <c r="H64" s="81" t="s">
        <v>159</v>
      </c>
      <c r="I64" s="81" t="s">
        <v>240</v>
      </c>
      <c r="J64" s="95" t="s">
        <v>158</v>
      </c>
      <c r="K64" s="72">
        <v>35000</v>
      </c>
      <c r="L64" s="22"/>
    </row>
    <row r="65" spans="1:12" ht="24">
      <c r="A65" s="92">
        <v>6620906111</v>
      </c>
      <c r="B65" s="93" t="s">
        <v>105</v>
      </c>
      <c r="C65" s="77">
        <v>59100</v>
      </c>
      <c r="D65" s="26">
        <f t="shared" si="8"/>
        <v>51840</v>
      </c>
      <c r="E65" s="26">
        <f t="shared" si="9"/>
        <v>87.71573604060914</v>
      </c>
      <c r="F65" s="77">
        <v>7260</v>
      </c>
      <c r="G65" s="26">
        <f t="shared" si="10"/>
        <v>12.284263959390863</v>
      </c>
      <c r="H65" s="81" t="s">
        <v>169</v>
      </c>
      <c r="I65" s="81" t="s">
        <v>240</v>
      </c>
      <c r="J65" s="83" t="s">
        <v>194</v>
      </c>
      <c r="K65" s="72">
        <v>59100</v>
      </c>
      <c r="L65" s="22"/>
    </row>
    <row r="66" spans="1:12" ht="24">
      <c r="A66" s="92">
        <v>6620906112</v>
      </c>
      <c r="B66" s="93" t="s">
        <v>106</v>
      </c>
      <c r="C66" s="77">
        <v>400500</v>
      </c>
      <c r="D66" s="26">
        <f t="shared" si="8"/>
        <v>303355.43</v>
      </c>
      <c r="E66" s="26">
        <f t="shared" si="9"/>
        <v>75.74417727840199</v>
      </c>
      <c r="F66" s="77">
        <v>97144.57</v>
      </c>
      <c r="G66" s="26">
        <f t="shared" si="10"/>
        <v>24.255822721598005</v>
      </c>
      <c r="H66" s="81" t="s">
        <v>181</v>
      </c>
      <c r="I66" s="81" t="s">
        <v>240</v>
      </c>
      <c r="J66" s="83" t="s">
        <v>182</v>
      </c>
      <c r="K66" s="72">
        <v>400500</v>
      </c>
      <c r="L66" s="22"/>
    </row>
    <row r="67" spans="1:12" ht="48">
      <c r="A67" s="92">
        <v>6620906113</v>
      </c>
      <c r="B67" s="93" t="s">
        <v>107</v>
      </c>
      <c r="C67" s="77">
        <v>50000</v>
      </c>
      <c r="D67" s="26">
        <f t="shared" si="8"/>
        <v>49886</v>
      </c>
      <c r="E67" s="26">
        <f t="shared" si="9"/>
        <v>99.772</v>
      </c>
      <c r="F67" s="77">
        <v>114</v>
      </c>
      <c r="G67" s="26">
        <f t="shared" si="10"/>
        <v>0.22799999999999998</v>
      </c>
      <c r="H67" s="81" t="s">
        <v>180</v>
      </c>
      <c r="I67" s="81" t="s">
        <v>242</v>
      </c>
      <c r="J67" s="83" t="s">
        <v>182</v>
      </c>
      <c r="K67" s="72">
        <v>50000</v>
      </c>
      <c r="L67" s="22"/>
    </row>
    <row r="68" spans="1:12" ht="24">
      <c r="A68" s="92">
        <v>6620906114</v>
      </c>
      <c r="B68" s="93" t="s">
        <v>108</v>
      </c>
      <c r="C68" s="77">
        <v>30000</v>
      </c>
      <c r="D68" s="26">
        <f t="shared" si="8"/>
        <v>1620</v>
      </c>
      <c r="E68" s="26">
        <f t="shared" si="9"/>
        <v>5.4</v>
      </c>
      <c r="F68" s="77">
        <v>28380</v>
      </c>
      <c r="G68" s="26">
        <f t="shared" si="10"/>
        <v>94.6</v>
      </c>
      <c r="H68" s="81" t="s">
        <v>180</v>
      </c>
      <c r="I68" s="81" t="s">
        <v>240</v>
      </c>
      <c r="J68" s="83" t="s">
        <v>178</v>
      </c>
      <c r="K68" s="72">
        <v>30000</v>
      </c>
      <c r="L68" s="22"/>
    </row>
    <row r="69" spans="1:12" ht="48">
      <c r="A69" s="92">
        <v>6620906123</v>
      </c>
      <c r="B69" s="93" t="s">
        <v>109</v>
      </c>
      <c r="C69" s="77">
        <v>220000</v>
      </c>
      <c r="D69" s="26">
        <f t="shared" si="8"/>
        <v>121655</v>
      </c>
      <c r="E69" s="26">
        <f t="shared" si="9"/>
        <v>55.29772727272727</v>
      </c>
      <c r="F69" s="77">
        <v>98345</v>
      </c>
      <c r="G69" s="26">
        <f t="shared" si="10"/>
        <v>44.70227272727273</v>
      </c>
      <c r="H69" s="81" t="s">
        <v>210</v>
      </c>
      <c r="I69" s="81" t="s">
        <v>240</v>
      </c>
      <c r="J69" s="83" t="s">
        <v>189</v>
      </c>
      <c r="K69" s="72">
        <v>220000</v>
      </c>
      <c r="L69" s="22"/>
    </row>
    <row r="70" spans="1:12" ht="48">
      <c r="A70" s="92">
        <v>6620906124</v>
      </c>
      <c r="B70" s="93" t="s">
        <v>110</v>
      </c>
      <c r="C70" s="77">
        <v>62000</v>
      </c>
      <c r="D70" s="26">
        <f t="shared" si="8"/>
        <v>60470</v>
      </c>
      <c r="E70" s="26">
        <f t="shared" si="9"/>
        <v>97.53225806451613</v>
      </c>
      <c r="F70" s="77">
        <v>1530</v>
      </c>
      <c r="G70" s="26">
        <f t="shared" si="10"/>
        <v>2.467741935483871</v>
      </c>
      <c r="H70" s="81" t="s">
        <v>190</v>
      </c>
      <c r="I70" s="81" t="s">
        <v>242</v>
      </c>
      <c r="J70" s="83" t="s">
        <v>189</v>
      </c>
      <c r="K70" s="72">
        <v>62000</v>
      </c>
      <c r="L70" s="22"/>
    </row>
    <row r="71" spans="1:12" ht="48">
      <c r="A71" s="92">
        <v>6620906126</v>
      </c>
      <c r="B71" s="93" t="s">
        <v>57</v>
      </c>
      <c r="C71" s="77">
        <v>120000</v>
      </c>
      <c r="D71" s="26">
        <f t="shared" si="8"/>
        <v>0</v>
      </c>
      <c r="E71" s="26">
        <f t="shared" si="9"/>
        <v>0</v>
      </c>
      <c r="F71" s="77">
        <v>120000</v>
      </c>
      <c r="G71" s="26">
        <f t="shared" si="10"/>
        <v>100</v>
      </c>
      <c r="H71" s="81" t="s">
        <v>171</v>
      </c>
      <c r="I71" s="81" t="s">
        <v>241</v>
      </c>
      <c r="J71" s="83" t="s">
        <v>170</v>
      </c>
      <c r="K71" s="72">
        <v>120000</v>
      </c>
      <c r="L71" s="22"/>
    </row>
    <row r="72" spans="1:12" ht="24">
      <c r="A72" s="92">
        <v>6620906127</v>
      </c>
      <c r="B72" s="93" t="s">
        <v>111</v>
      </c>
      <c r="C72" s="77">
        <v>83000</v>
      </c>
      <c r="D72" s="26">
        <f t="shared" si="8"/>
        <v>83000</v>
      </c>
      <c r="E72" s="26">
        <f t="shared" si="9"/>
        <v>100</v>
      </c>
      <c r="F72" s="77">
        <v>0</v>
      </c>
      <c r="G72" s="26">
        <f t="shared" si="10"/>
        <v>0</v>
      </c>
      <c r="H72" s="81" t="s">
        <v>159</v>
      </c>
      <c r="I72" s="81" t="s">
        <v>242</v>
      </c>
      <c r="J72" s="83" t="s">
        <v>162</v>
      </c>
      <c r="K72" s="72">
        <v>83000</v>
      </c>
      <c r="L72" s="22"/>
    </row>
    <row r="73" spans="1:12" ht="24">
      <c r="A73" s="92">
        <v>6620906128</v>
      </c>
      <c r="B73" s="93" t="s">
        <v>61</v>
      </c>
      <c r="C73" s="77">
        <v>80000</v>
      </c>
      <c r="D73" s="26">
        <f t="shared" si="8"/>
        <v>58310</v>
      </c>
      <c r="E73" s="26">
        <f t="shared" si="9"/>
        <v>72.8875</v>
      </c>
      <c r="F73" s="77">
        <v>21690</v>
      </c>
      <c r="G73" s="26">
        <f t="shared" si="10"/>
        <v>27.1125</v>
      </c>
      <c r="H73" s="81" t="s">
        <v>197</v>
      </c>
      <c r="I73" s="81" t="s">
        <v>240</v>
      </c>
      <c r="J73" s="83" t="s">
        <v>204</v>
      </c>
      <c r="K73" s="72">
        <v>80000</v>
      </c>
      <c r="L73" s="22"/>
    </row>
    <row r="74" spans="1:12" ht="24">
      <c r="A74" s="92">
        <v>6620906129</v>
      </c>
      <c r="B74" s="93" t="s">
        <v>112</v>
      </c>
      <c r="C74" s="77">
        <v>30000</v>
      </c>
      <c r="D74" s="26">
        <f t="shared" si="8"/>
        <v>25350</v>
      </c>
      <c r="E74" s="26">
        <f t="shared" si="9"/>
        <v>84.5</v>
      </c>
      <c r="F74" s="77">
        <v>4650</v>
      </c>
      <c r="G74" s="26">
        <f t="shared" si="10"/>
        <v>15.5</v>
      </c>
      <c r="H74" s="81" t="s">
        <v>169</v>
      </c>
      <c r="I74" s="81" t="s">
        <v>240</v>
      </c>
      <c r="J74" s="83" t="s">
        <v>194</v>
      </c>
      <c r="K74" s="72">
        <v>30000</v>
      </c>
      <c r="L74" s="22"/>
    </row>
    <row r="75" spans="1:12" ht="24">
      <c r="A75" s="92">
        <v>6620906130</v>
      </c>
      <c r="B75" s="93" t="s">
        <v>52</v>
      </c>
      <c r="C75" s="77">
        <v>100000</v>
      </c>
      <c r="D75" s="26">
        <f t="shared" si="8"/>
        <v>80340</v>
      </c>
      <c r="E75" s="26">
        <f t="shared" si="9"/>
        <v>80.34</v>
      </c>
      <c r="F75" s="77">
        <v>19660</v>
      </c>
      <c r="G75" s="26">
        <f t="shared" si="10"/>
        <v>19.66</v>
      </c>
      <c r="H75" s="81" t="s">
        <v>205</v>
      </c>
      <c r="I75" s="81" t="s">
        <v>240</v>
      </c>
      <c r="J75" s="83" t="s">
        <v>204</v>
      </c>
      <c r="K75" s="72">
        <v>100000</v>
      </c>
      <c r="L75" s="22"/>
    </row>
    <row r="76" spans="1:12" ht="24">
      <c r="A76" s="92">
        <v>6620906131</v>
      </c>
      <c r="B76" s="93" t="s">
        <v>113</v>
      </c>
      <c r="C76" s="77">
        <v>100000</v>
      </c>
      <c r="D76" s="26">
        <f t="shared" si="8"/>
        <v>98540</v>
      </c>
      <c r="E76" s="26">
        <f t="shared" si="9"/>
        <v>98.54</v>
      </c>
      <c r="F76" s="77">
        <v>1460</v>
      </c>
      <c r="G76" s="26">
        <f t="shared" si="10"/>
        <v>1.46</v>
      </c>
      <c r="H76" s="81" t="s">
        <v>190</v>
      </c>
      <c r="I76" s="81" t="s">
        <v>242</v>
      </c>
      <c r="J76" s="83" t="s">
        <v>191</v>
      </c>
      <c r="K76" s="72">
        <v>100000</v>
      </c>
      <c r="L76" s="22"/>
    </row>
    <row r="77" spans="1:12" ht="24">
      <c r="A77" s="92">
        <v>6620906132</v>
      </c>
      <c r="B77" s="93" t="s">
        <v>114</v>
      </c>
      <c r="C77" s="77">
        <v>200000</v>
      </c>
      <c r="D77" s="26">
        <f t="shared" si="8"/>
        <v>138160</v>
      </c>
      <c r="E77" s="26">
        <f t="shared" si="9"/>
        <v>69.08</v>
      </c>
      <c r="F77" s="77">
        <v>61840</v>
      </c>
      <c r="G77" s="26">
        <f t="shared" si="10"/>
        <v>30.919999999999998</v>
      </c>
      <c r="H77" s="81" t="s">
        <v>179</v>
      </c>
      <c r="I77" s="81" t="s">
        <v>240</v>
      </c>
      <c r="J77" s="83" t="s">
        <v>182</v>
      </c>
      <c r="K77" s="72">
        <v>200000</v>
      </c>
      <c r="L77" s="22"/>
    </row>
    <row r="78" spans="1:12" ht="24">
      <c r="A78" s="92">
        <v>6620906133</v>
      </c>
      <c r="B78" s="93" t="s">
        <v>115</v>
      </c>
      <c r="C78" s="77">
        <v>45000</v>
      </c>
      <c r="D78" s="26">
        <f t="shared" si="8"/>
        <v>0</v>
      </c>
      <c r="E78" s="26">
        <f t="shared" si="9"/>
        <v>0</v>
      </c>
      <c r="F78" s="77">
        <v>45000</v>
      </c>
      <c r="G78" s="26">
        <f t="shared" si="10"/>
        <v>100</v>
      </c>
      <c r="H78" s="81" t="s">
        <v>180</v>
      </c>
      <c r="I78" s="81" t="s">
        <v>241</v>
      </c>
      <c r="J78" s="83" t="s">
        <v>206</v>
      </c>
      <c r="K78" s="72">
        <v>45000</v>
      </c>
      <c r="L78" s="22"/>
    </row>
    <row r="79" spans="1:12" ht="24">
      <c r="A79" s="92">
        <v>6620906134</v>
      </c>
      <c r="B79" s="93" t="s">
        <v>116</v>
      </c>
      <c r="C79" s="77">
        <v>20000</v>
      </c>
      <c r="D79" s="26">
        <f t="shared" si="8"/>
        <v>20000</v>
      </c>
      <c r="E79" s="26">
        <f t="shared" si="9"/>
        <v>100</v>
      </c>
      <c r="F79" s="77">
        <v>0</v>
      </c>
      <c r="G79" s="26">
        <f t="shared" si="10"/>
        <v>0</v>
      </c>
      <c r="H79" s="81" t="s">
        <v>188</v>
      </c>
      <c r="I79" s="81" t="s">
        <v>242</v>
      </c>
      <c r="J79" s="83" t="s">
        <v>187</v>
      </c>
      <c r="K79" s="72">
        <v>20000</v>
      </c>
      <c r="L79" s="22"/>
    </row>
    <row r="80" spans="1:12" ht="24">
      <c r="A80" s="92">
        <v>6620906135</v>
      </c>
      <c r="B80" s="93" t="s">
        <v>117</v>
      </c>
      <c r="C80" s="77">
        <v>70000</v>
      </c>
      <c r="D80" s="26">
        <f t="shared" si="8"/>
        <v>69120</v>
      </c>
      <c r="E80" s="26">
        <f t="shared" si="9"/>
        <v>98.74285714285715</v>
      </c>
      <c r="F80" s="77">
        <v>880</v>
      </c>
      <c r="G80" s="26">
        <f t="shared" si="10"/>
        <v>1.2571428571428571</v>
      </c>
      <c r="H80" s="81" t="s">
        <v>183</v>
      </c>
      <c r="I80" s="81" t="s">
        <v>242</v>
      </c>
      <c r="J80" s="83" t="s">
        <v>184</v>
      </c>
      <c r="K80" s="72">
        <v>70000</v>
      </c>
      <c r="L80" s="22"/>
    </row>
    <row r="81" spans="1:12" ht="24">
      <c r="A81" s="92">
        <v>6620906136</v>
      </c>
      <c r="B81" s="93" t="s">
        <v>23</v>
      </c>
      <c r="C81" s="77">
        <v>712814</v>
      </c>
      <c r="D81" s="26">
        <f t="shared" si="8"/>
        <v>693986.29</v>
      </c>
      <c r="E81" s="26">
        <f t="shared" si="9"/>
        <v>97.35867842101868</v>
      </c>
      <c r="F81" s="77">
        <v>18827.71</v>
      </c>
      <c r="G81" s="26">
        <f t="shared" si="10"/>
        <v>2.641321578981333</v>
      </c>
      <c r="H81" s="81" t="s">
        <v>159</v>
      </c>
      <c r="I81" s="81" t="s">
        <v>242</v>
      </c>
      <c r="J81" s="83" t="s">
        <v>201</v>
      </c>
      <c r="K81" s="72">
        <v>712814</v>
      </c>
      <c r="L81" s="96"/>
    </row>
    <row r="82" spans="1:12" ht="24">
      <c r="A82" s="92">
        <v>6620906143</v>
      </c>
      <c r="B82" s="93" t="s">
        <v>118</v>
      </c>
      <c r="C82" s="77">
        <v>20000</v>
      </c>
      <c r="D82" s="26">
        <f t="shared" si="8"/>
        <v>12200</v>
      </c>
      <c r="E82" s="26">
        <f t="shared" si="9"/>
        <v>61</v>
      </c>
      <c r="F82" s="77">
        <v>7800</v>
      </c>
      <c r="G82" s="26">
        <f t="shared" si="10"/>
        <v>39</v>
      </c>
      <c r="H82" s="81" t="s">
        <v>165</v>
      </c>
      <c r="I82" s="81" t="s">
        <v>240</v>
      </c>
      <c r="J82" s="83" t="s">
        <v>164</v>
      </c>
      <c r="K82" s="72">
        <v>20000</v>
      </c>
      <c r="L82" s="22"/>
    </row>
    <row r="83" spans="1:12" ht="24">
      <c r="A83" s="92">
        <v>6620906144</v>
      </c>
      <c r="B83" s="93" t="s">
        <v>119</v>
      </c>
      <c r="C83" s="77">
        <v>420000</v>
      </c>
      <c r="D83" s="26">
        <f t="shared" si="8"/>
        <v>420000</v>
      </c>
      <c r="E83" s="26">
        <f t="shared" si="9"/>
        <v>100</v>
      </c>
      <c r="F83" s="77">
        <v>0</v>
      </c>
      <c r="G83" s="26">
        <f t="shared" si="10"/>
        <v>0</v>
      </c>
      <c r="H83" s="81" t="s">
        <v>71</v>
      </c>
      <c r="I83" s="81" t="s">
        <v>242</v>
      </c>
      <c r="J83" s="83" t="s">
        <v>228</v>
      </c>
      <c r="K83" s="72">
        <v>420000</v>
      </c>
      <c r="L83" s="22"/>
    </row>
    <row r="84" spans="1:12" ht="48">
      <c r="A84" s="92">
        <v>6620906145</v>
      </c>
      <c r="B84" s="93" t="s">
        <v>120</v>
      </c>
      <c r="C84" s="77">
        <v>19900</v>
      </c>
      <c r="D84" s="26">
        <f t="shared" si="8"/>
        <v>19700</v>
      </c>
      <c r="E84" s="26">
        <f t="shared" si="9"/>
        <v>98.99497487437185</v>
      </c>
      <c r="F84" s="77">
        <v>200</v>
      </c>
      <c r="G84" s="26">
        <f t="shared" si="10"/>
        <v>1.0050251256281406</v>
      </c>
      <c r="H84" s="81" t="s">
        <v>193</v>
      </c>
      <c r="I84" s="81" t="s">
        <v>242</v>
      </c>
      <c r="J84" s="83" t="s">
        <v>187</v>
      </c>
      <c r="K84" s="72">
        <v>19900</v>
      </c>
      <c r="L84" s="22"/>
    </row>
    <row r="85" spans="1:12" ht="24">
      <c r="A85" s="92">
        <v>6620906146</v>
      </c>
      <c r="B85" s="93" t="s">
        <v>56</v>
      </c>
      <c r="C85" s="77">
        <v>80000</v>
      </c>
      <c r="D85" s="26">
        <f t="shared" si="8"/>
        <v>65443.72</v>
      </c>
      <c r="E85" s="26">
        <f t="shared" si="9"/>
        <v>81.80465</v>
      </c>
      <c r="F85" s="77">
        <v>14556.28</v>
      </c>
      <c r="G85" s="26">
        <f t="shared" si="10"/>
        <v>18.19535</v>
      </c>
      <c r="H85" s="81" t="s">
        <v>159</v>
      </c>
      <c r="I85" s="81" t="s">
        <v>248</v>
      </c>
      <c r="J85" s="83" t="s">
        <v>196</v>
      </c>
      <c r="K85" s="72">
        <v>80000</v>
      </c>
      <c r="L85" s="22"/>
    </row>
    <row r="86" spans="1:12" ht="48">
      <c r="A86" s="92">
        <v>6620906154</v>
      </c>
      <c r="B86" s="93" t="s">
        <v>121</v>
      </c>
      <c r="C86" s="77">
        <v>80000</v>
      </c>
      <c r="D86" s="26">
        <f t="shared" si="8"/>
        <v>0</v>
      </c>
      <c r="E86" s="26">
        <f t="shared" si="9"/>
        <v>0</v>
      </c>
      <c r="F86" s="77">
        <v>80000</v>
      </c>
      <c r="G86" s="26">
        <f t="shared" si="10"/>
        <v>100</v>
      </c>
      <c r="H86" s="81" t="s">
        <v>175</v>
      </c>
      <c r="I86" s="81" t="s">
        <v>241</v>
      </c>
      <c r="J86" s="83" t="s">
        <v>174</v>
      </c>
      <c r="K86" s="72">
        <v>80000</v>
      </c>
      <c r="L86" s="22"/>
    </row>
    <row r="87" spans="1:12" ht="24">
      <c r="A87" s="92">
        <v>6620906155</v>
      </c>
      <c r="B87" s="93" t="s">
        <v>122</v>
      </c>
      <c r="C87" s="77">
        <v>20000</v>
      </c>
      <c r="D87" s="26">
        <f t="shared" si="8"/>
        <v>17222</v>
      </c>
      <c r="E87" s="26">
        <f t="shared" si="9"/>
        <v>86.11</v>
      </c>
      <c r="F87" s="77">
        <v>2778</v>
      </c>
      <c r="G87" s="26">
        <f t="shared" si="10"/>
        <v>13.889999999999999</v>
      </c>
      <c r="H87" s="81" t="s">
        <v>186</v>
      </c>
      <c r="I87" s="81" t="s">
        <v>240</v>
      </c>
      <c r="J87" s="83" t="s">
        <v>185</v>
      </c>
      <c r="K87" s="72">
        <v>20000</v>
      </c>
      <c r="L87" s="22"/>
    </row>
    <row r="88" spans="1:12" ht="48">
      <c r="A88" s="92">
        <v>6620906157</v>
      </c>
      <c r="B88" s="93" t="s">
        <v>123</v>
      </c>
      <c r="C88" s="77">
        <v>500000</v>
      </c>
      <c r="D88" s="26">
        <f t="shared" si="8"/>
        <v>494098</v>
      </c>
      <c r="E88" s="26">
        <f t="shared" si="9"/>
        <v>98.8196</v>
      </c>
      <c r="F88" s="77">
        <v>5902</v>
      </c>
      <c r="G88" s="26">
        <f t="shared" si="10"/>
        <v>1.1804000000000001</v>
      </c>
      <c r="H88" s="81" t="s">
        <v>213</v>
      </c>
      <c r="I88" s="81" t="s">
        <v>242</v>
      </c>
      <c r="J88" s="83" t="s">
        <v>212</v>
      </c>
      <c r="K88" s="72">
        <v>500000</v>
      </c>
      <c r="L88" s="22"/>
    </row>
    <row r="89" spans="1:12" ht="24">
      <c r="A89" s="92">
        <v>6620906158</v>
      </c>
      <c r="B89" s="93" t="s">
        <v>124</v>
      </c>
      <c r="C89" s="77">
        <v>50000</v>
      </c>
      <c r="D89" s="26">
        <f t="shared" si="8"/>
        <v>8900</v>
      </c>
      <c r="E89" s="26">
        <f t="shared" si="9"/>
        <v>17.8</v>
      </c>
      <c r="F89" s="77">
        <v>41100</v>
      </c>
      <c r="G89" s="26">
        <f t="shared" si="10"/>
        <v>82.19999999999999</v>
      </c>
      <c r="H89" s="81" t="s">
        <v>177</v>
      </c>
      <c r="I89" s="81" t="s">
        <v>240</v>
      </c>
      <c r="J89" s="83" t="s">
        <v>176</v>
      </c>
      <c r="K89" s="72">
        <v>50000</v>
      </c>
      <c r="L89" s="22"/>
    </row>
    <row r="90" spans="1:12" ht="24">
      <c r="A90" s="92">
        <v>6620906159</v>
      </c>
      <c r="B90" s="93" t="s">
        <v>125</v>
      </c>
      <c r="C90" s="77">
        <v>100000</v>
      </c>
      <c r="D90" s="26">
        <f t="shared" si="8"/>
        <v>99957</v>
      </c>
      <c r="E90" s="26">
        <f t="shared" si="9"/>
        <v>99.957</v>
      </c>
      <c r="F90" s="77">
        <v>43</v>
      </c>
      <c r="G90" s="26">
        <f t="shared" si="10"/>
        <v>0.043</v>
      </c>
      <c r="H90" s="81" t="s">
        <v>214</v>
      </c>
      <c r="I90" s="81" t="s">
        <v>242</v>
      </c>
      <c r="J90" s="83" t="s">
        <v>72</v>
      </c>
      <c r="K90" s="72">
        <v>100000</v>
      </c>
      <c r="L90" s="22"/>
    </row>
    <row r="91" spans="1:12" ht="48">
      <c r="A91" s="92">
        <v>6620906160</v>
      </c>
      <c r="B91" s="93" t="s">
        <v>126</v>
      </c>
      <c r="C91" s="77">
        <v>200000</v>
      </c>
      <c r="D91" s="26">
        <f t="shared" si="8"/>
        <v>198000</v>
      </c>
      <c r="E91" s="26">
        <f t="shared" si="9"/>
        <v>99</v>
      </c>
      <c r="F91" s="77">
        <v>2000</v>
      </c>
      <c r="G91" s="26">
        <f t="shared" si="10"/>
        <v>1</v>
      </c>
      <c r="H91" s="81">
        <v>24320</v>
      </c>
      <c r="I91" s="81" t="s">
        <v>242</v>
      </c>
      <c r="J91" s="83" t="s">
        <v>211</v>
      </c>
      <c r="K91" s="72">
        <v>200000</v>
      </c>
      <c r="L91" s="22"/>
    </row>
    <row r="92" spans="1:12" ht="48">
      <c r="A92" s="92">
        <v>6620906164</v>
      </c>
      <c r="B92" s="93" t="s">
        <v>127</v>
      </c>
      <c r="C92" s="77">
        <v>60000</v>
      </c>
      <c r="D92" s="26">
        <f t="shared" si="8"/>
        <v>25000</v>
      </c>
      <c r="E92" s="26">
        <f t="shared" si="9"/>
        <v>41.66666666666667</v>
      </c>
      <c r="F92" s="77">
        <v>35000</v>
      </c>
      <c r="G92" s="26">
        <f t="shared" si="10"/>
        <v>58.333333333333336</v>
      </c>
      <c r="H92" s="81" t="s">
        <v>173</v>
      </c>
      <c r="I92" s="81" t="s">
        <v>240</v>
      </c>
      <c r="J92" s="83" t="s">
        <v>172</v>
      </c>
      <c r="K92" s="72">
        <v>60000</v>
      </c>
      <c r="L92" s="22"/>
    </row>
    <row r="93" spans="1:12" ht="24">
      <c r="A93" s="92">
        <v>6620906174</v>
      </c>
      <c r="B93" s="93" t="s">
        <v>128</v>
      </c>
      <c r="C93" s="77">
        <v>50000</v>
      </c>
      <c r="D93" s="26">
        <f t="shared" si="8"/>
        <v>32069.61</v>
      </c>
      <c r="E93" s="26">
        <f t="shared" si="9"/>
        <v>64.13922</v>
      </c>
      <c r="F93" s="77">
        <v>17930.39</v>
      </c>
      <c r="G93" s="26">
        <f t="shared" si="10"/>
        <v>35.86078</v>
      </c>
      <c r="H93" s="81"/>
      <c r="I93" s="81" t="s">
        <v>240</v>
      </c>
      <c r="J93" s="83" t="s">
        <v>168</v>
      </c>
      <c r="K93" s="72">
        <v>50000</v>
      </c>
      <c r="L93" s="22"/>
    </row>
    <row r="94" spans="1:12" ht="48">
      <c r="A94" s="92">
        <v>6620906175</v>
      </c>
      <c r="B94" s="93" t="s">
        <v>129</v>
      </c>
      <c r="C94" s="77">
        <v>120000</v>
      </c>
      <c r="D94" s="26">
        <f t="shared" si="8"/>
        <v>78334.72</v>
      </c>
      <c r="E94" s="26">
        <f t="shared" si="9"/>
        <v>65.27893333333333</v>
      </c>
      <c r="F94" s="77">
        <v>41665.28</v>
      </c>
      <c r="G94" s="26">
        <f t="shared" si="10"/>
        <v>34.721066666666665</v>
      </c>
      <c r="H94" s="81" t="s">
        <v>157</v>
      </c>
      <c r="I94" s="81" t="s">
        <v>240</v>
      </c>
      <c r="J94" s="97" t="s">
        <v>156</v>
      </c>
      <c r="K94" s="72">
        <v>120000</v>
      </c>
      <c r="L94" s="22"/>
    </row>
    <row r="95" spans="1:12" ht="24">
      <c r="A95" s="92">
        <v>6620906176</v>
      </c>
      <c r="B95" s="93" t="s">
        <v>54</v>
      </c>
      <c r="C95" s="77">
        <v>19000</v>
      </c>
      <c r="D95" s="26">
        <f t="shared" si="8"/>
        <v>16889.28</v>
      </c>
      <c r="E95" s="26">
        <f t="shared" si="9"/>
        <v>88.89094736842105</v>
      </c>
      <c r="F95" s="77">
        <v>2110.72</v>
      </c>
      <c r="G95" s="26">
        <f t="shared" si="10"/>
        <v>11.109052631578946</v>
      </c>
      <c r="H95" s="81" t="s">
        <v>167</v>
      </c>
      <c r="I95" s="81" t="s">
        <v>241</v>
      </c>
      <c r="J95" s="83" t="s">
        <v>166</v>
      </c>
      <c r="K95" s="72">
        <v>19000</v>
      </c>
      <c r="L95" s="22"/>
    </row>
    <row r="96" spans="1:12" ht="48">
      <c r="A96" s="92">
        <v>6620906188</v>
      </c>
      <c r="B96" s="93" t="s">
        <v>130</v>
      </c>
      <c r="C96" s="77">
        <v>160000</v>
      </c>
      <c r="D96" s="26">
        <f t="shared" si="8"/>
        <v>68146.25</v>
      </c>
      <c r="E96" s="26">
        <f t="shared" si="9"/>
        <v>42.591406250000006</v>
      </c>
      <c r="F96" s="77">
        <v>91853.75</v>
      </c>
      <c r="G96" s="26">
        <f t="shared" si="10"/>
        <v>57.40859375</v>
      </c>
      <c r="H96" s="81" t="s">
        <v>203</v>
      </c>
      <c r="I96" s="81" t="s">
        <v>248</v>
      </c>
      <c r="J96" s="83" t="s">
        <v>202</v>
      </c>
      <c r="K96" s="72">
        <v>160000</v>
      </c>
      <c r="L96" s="22"/>
    </row>
    <row r="97" spans="1:12" ht="24">
      <c r="A97" s="92">
        <v>6620906190</v>
      </c>
      <c r="B97" s="93" t="s">
        <v>131</v>
      </c>
      <c r="C97" s="77">
        <v>20000</v>
      </c>
      <c r="D97" s="26">
        <f t="shared" si="8"/>
        <v>0</v>
      </c>
      <c r="E97" s="26">
        <f t="shared" si="9"/>
        <v>0</v>
      </c>
      <c r="F97" s="77">
        <v>20000</v>
      </c>
      <c r="G97" s="26">
        <f t="shared" si="10"/>
        <v>100</v>
      </c>
      <c r="H97" s="81" t="s">
        <v>163</v>
      </c>
      <c r="I97" s="81" t="s">
        <v>241</v>
      </c>
      <c r="J97" s="83" t="s">
        <v>158</v>
      </c>
      <c r="K97" s="72">
        <v>20000</v>
      </c>
      <c r="L97" s="22"/>
    </row>
    <row r="98" spans="1:12" ht="24">
      <c r="A98" s="92">
        <v>6620906191</v>
      </c>
      <c r="B98" s="93" t="s">
        <v>132</v>
      </c>
      <c r="C98" s="77">
        <v>40000</v>
      </c>
      <c r="D98" s="26">
        <f t="shared" si="8"/>
        <v>35800</v>
      </c>
      <c r="E98" s="26">
        <f t="shared" si="9"/>
        <v>89.5</v>
      </c>
      <c r="F98" s="77">
        <v>4200</v>
      </c>
      <c r="G98" s="26">
        <f t="shared" si="10"/>
        <v>10.5</v>
      </c>
      <c r="H98" s="81" t="s">
        <v>195</v>
      </c>
      <c r="I98" s="81" t="s">
        <v>240</v>
      </c>
      <c r="J98" s="83" t="s">
        <v>194</v>
      </c>
      <c r="K98" s="72">
        <v>40000</v>
      </c>
      <c r="L98" s="22"/>
    </row>
    <row r="99" spans="1:12" ht="24">
      <c r="A99" s="92">
        <v>6620906192</v>
      </c>
      <c r="B99" s="93" t="s">
        <v>133</v>
      </c>
      <c r="C99" s="77">
        <v>37300</v>
      </c>
      <c r="D99" s="26">
        <f t="shared" si="8"/>
        <v>32730</v>
      </c>
      <c r="E99" s="26">
        <f t="shared" si="9"/>
        <v>87.74798927613942</v>
      </c>
      <c r="F99" s="77">
        <v>4570</v>
      </c>
      <c r="G99" s="26">
        <f t="shared" si="10"/>
        <v>12.25201072386059</v>
      </c>
      <c r="H99" s="81" t="s">
        <v>197</v>
      </c>
      <c r="I99" s="81" t="s">
        <v>248</v>
      </c>
      <c r="J99" s="83" t="s">
        <v>194</v>
      </c>
      <c r="K99" s="72">
        <v>37300</v>
      </c>
      <c r="L99" s="22"/>
    </row>
    <row r="100" spans="1:12" ht="24">
      <c r="A100" s="92">
        <v>6620906193</v>
      </c>
      <c r="B100" s="93" t="s">
        <v>134</v>
      </c>
      <c r="C100" s="77">
        <v>88480</v>
      </c>
      <c r="D100" s="26">
        <f t="shared" si="8"/>
        <v>76745</v>
      </c>
      <c r="E100" s="26">
        <f t="shared" si="9"/>
        <v>86.73711573236889</v>
      </c>
      <c r="F100" s="77">
        <v>11735</v>
      </c>
      <c r="G100" s="26">
        <f t="shared" si="10"/>
        <v>13.262884267631103</v>
      </c>
      <c r="H100" s="81" t="s">
        <v>192</v>
      </c>
      <c r="I100" s="81" t="s">
        <v>240</v>
      </c>
      <c r="J100" s="83" t="s">
        <v>191</v>
      </c>
      <c r="K100" s="72">
        <v>88480</v>
      </c>
      <c r="L100" s="22"/>
    </row>
    <row r="101" spans="1:12" ht="24">
      <c r="A101" s="92">
        <v>6620906194</v>
      </c>
      <c r="B101" s="93" t="s">
        <v>135</v>
      </c>
      <c r="C101" s="77">
        <v>150000</v>
      </c>
      <c r="D101" s="26">
        <f t="shared" si="8"/>
        <v>149650</v>
      </c>
      <c r="E101" s="26">
        <f t="shared" si="9"/>
        <v>99.76666666666667</v>
      </c>
      <c r="F101" s="77">
        <v>350</v>
      </c>
      <c r="G101" s="26">
        <f t="shared" si="10"/>
        <v>0.23333333333333336</v>
      </c>
      <c r="H101" s="81" t="s">
        <v>169</v>
      </c>
      <c r="I101" s="81" t="s">
        <v>242</v>
      </c>
      <c r="J101" s="83" t="s">
        <v>191</v>
      </c>
      <c r="K101" s="72">
        <v>150000</v>
      </c>
      <c r="L101" s="22"/>
    </row>
    <row r="102" spans="1:12" ht="48">
      <c r="A102" s="92">
        <v>6620906195</v>
      </c>
      <c r="B102" s="93" t="s">
        <v>136</v>
      </c>
      <c r="C102" s="77">
        <v>143000</v>
      </c>
      <c r="D102" s="26">
        <f t="shared" si="8"/>
        <v>137158</v>
      </c>
      <c r="E102" s="26">
        <f t="shared" si="9"/>
        <v>95.91468531468531</v>
      </c>
      <c r="F102" s="77">
        <v>5842</v>
      </c>
      <c r="G102" s="26">
        <f t="shared" si="10"/>
        <v>4.085314685314685</v>
      </c>
      <c r="H102" s="81" t="s">
        <v>198</v>
      </c>
      <c r="I102" s="81" t="s">
        <v>242</v>
      </c>
      <c r="J102" s="83" t="s">
        <v>191</v>
      </c>
      <c r="K102" s="72">
        <v>143000</v>
      </c>
      <c r="L102" s="22"/>
    </row>
    <row r="103" spans="1:12" ht="24">
      <c r="A103" s="92">
        <v>6620906196</v>
      </c>
      <c r="B103" s="93" t="s">
        <v>137</v>
      </c>
      <c r="C103" s="77">
        <v>39300</v>
      </c>
      <c r="D103" s="26">
        <f t="shared" si="8"/>
        <v>17900</v>
      </c>
      <c r="E103" s="26">
        <f t="shared" si="9"/>
        <v>45.5470737913486</v>
      </c>
      <c r="F103" s="77">
        <v>21400</v>
      </c>
      <c r="G103" s="26">
        <f t="shared" si="10"/>
        <v>54.4529262086514</v>
      </c>
      <c r="H103" s="81" t="s">
        <v>197</v>
      </c>
      <c r="I103" s="81" t="s">
        <v>248</v>
      </c>
      <c r="J103" s="83" t="s">
        <v>208</v>
      </c>
      <c r="K103" s="72">
        <v>39300</v>
      </c>
      <c r="L103" s="22"/>
    </row>
    <row r="104" spans="1:12" ht="48">
      <c r="A104" s="92">
        <v>6620906197</v>
      </c>
      <c r="B104" s="93" t="s">
        <v>138</v>
      </c>
      <c r="C104" s="77">
        <v>50000</v>
      </c>
      <c r="D104" s="26">
        <f t="shared" si="8"/>
        <v>49955</v>
      </c>
      <c r="E104" s="26">
        <f t="shared" si="9"/>
        <v>99.91</v>
      </c>
      <c r="F104" s="77">
        <v>45</v>
      </c>
      <c r="G104" s="26">
        <f t="shared" si="10"/>
        <v>0.09</v>
      </c>
      <c r="H104" s="81" t="s">
        <v>200</v>
      </c>
      <c r="I104" s="81" t="s">
        <v>242</v>
      </c>
      <c r="J104" s="83" t="s">
        <v>199</v>
      </c>
      <c r="K104" s="72">
        <v>50000</v>
      </c>
      <c r="L104" s="22"/>
    </row>
    <row r="105" spans="1:12" ht="48">
      <c r="A105" s="92">
        <v>6620906198</v>
      </c>
      <c r="B105" s="93" t="s">
        <v>139</v>
      </c>
      <c r="C105" s="77">
        <v>10000</v>
      </c>
      <c r="D105" s="26">
        <f t="shared" si="8"/>
        <v>9990</v>
      </c>
      <c r="E105" s="26">
        <f t="shared" si="9"/>
        <v>99.9</v>
      </c>
      <c r="F105" s="77">
        <v>10</v>
      </c>
      <c r="G105" s="26">
        <f t="shared" si="10"/>
        <v>0.1</v>
      </c>
      <c r="H105" s="81" t="s">
        <v>190</v>
      </c>
      <c r="I105" s="81" t="s">
        <v>242</v>
      </c>
      <c r="J105" s="83" t="s">
        <v>189</v>
      </c>
      <c r="K105" s="72">
        <v>10000</v>
      </c>
      <c r="L105" s="22"/>
    </row>
    <row r="106" spans="1:12" ht="24">
      <c r="A106" s="92">
        <v>6620906199</v>
      </c>
      <c r="B106" s="93" t="s">
        <v>63</v>
      </c>
      <c r="C106" s="77">
        <v>250000</v>
      </c>
      <c r="D106" s="26">
        <f t="shared" si="8"/>
        <v>246890</v>
      </c>
      <c r="E106" s="26">
        <f t="shared" si="9"/>
        <v>98.756</v>
      </c>
      <c r="F106" s="77">
        <v>3110</v>
      </c>
      <c r="G106" s="26">
        <f t="shared" si="10"/>
        <v>1.244</v>
      </c>
      <c r="H106" s="81" t="s">
        <v>218</v>
      </c>
      <c r="I106" s="81" t="s">
        <v>242</v>
      </c>
      <c r="J106" s="83" t="s">
        <v>217</v>
      </c>
      <c r="K106" s="72">
        <v>250000</v>
      </c>
      <c r="L106" s="22"/>
    </row>
    <row r="107" spans="1:12" ht="24">
      <c r="A107" s="92">
        <v>6620906201</v>
      </c>
      <c r="B107" s="93" t="s">
        <v>140</v>
      </c>
      <c r="C107" s="77">
        <v>43700</v>
      </c>
      <c r="D107" s="26">
        <f t="shared" si="8"/>
        <v>0</v>
      </c>
      <c r="E107" s="26">
        <f t="shared" si="9"/>
        <v>0</v>
      </c>
      <c r="F107" s="77">
        <v>43700</v>
      </c>
      <c r="G107" s="26">
        <f t="shared" si="10"/>
        <v>100</v>
      </c>
      <c r="H107" s="81"/>
      <c r="I107" s="81" t="s">
        <v>241</v>
      </c>
      <c r="J107" s="83"/>
      <c r="K107" s="72">
        <v>43700</v>
      </c>
      <c r="L107" s="22"/>
    </row>
    <row r="108" spans="1:12" ht="24">
      <c r="A108" s="92">
        <v>6620906202</v>
      </c>
      <c r="B108" s="93" t="s">
        <v>141</v>
      </c>
      <c r="C108" s="77">
        <v>46000</v>
      </c>
      <c r="D108" s="26">
        <f t="shared" si="8"/>
        <v>24531.54</v>
      </c>
      <c r="E108" s="26">
        <f t="shared" si="9"/>
        <v>53.3294347826087</v>
      </c>
      <c r="F108" s="77">
        <v>21468.46</v>
      </c>
      <c r="G108" s="26">
        <f t="shared" si="10"/>
        <v>46.6705652173913</v>
      </c>
      <c r="H108" s="81" t="s">
        <v>224</v>
      </c>
      <c r="I108" s="81" t="s">
        <v>240</v>
      </c>
      <c r="J108" s="83" t="s">
        <v>223</v>
      </c>
      <c r="K108" s="72">
        <v>46000</v>
      </c>
      <c r="L108" s="22"/>
    </row>
    <row r="109" spans="1:12" ht="48">
      <c r="A109" s="92">
        <v>6620906203</v>
      </c>
      <c r="B109" s="93" t="s">
        <v>142</v>
      </c>
      <c r="C109" s="77">
        <v>135000</v>
      </c>
      <c r="D109" s="26">
        <f t="shared" si="8"/>
        <v>49132.21000000001</v>
      </c>
      <c r="E109" s="26">
        <f t="shared" si="9"/>
        <v>36.394229629629635</v>
      </c>
      <c r="F109" s="77">
        <v>85867.79</v>
      </c>
      <c r="G109" s="26">
        <f t="shared" si="10"/>
        <v>63.605770370370365</v>
      </c>
      <c r="H109" s="81" t="s">
        <v>216</v>
      </c>
      <c r="I109" s="81" t="s">
        <v>240</v>
      </c>
      <c r="J109" s="83" t="s">
        <v>212</v>
      </c>
      <c r="K109" s="72">
        <v>135000</v>
      </c>
      <c r="L109" s="22"/>
    </row>
    <row r="110" spans="1:12" ht="24">
      <c r="A110" s="92">
        <v>6620906204</v>
      </c>
      <c r="B110" s="93" t="s">
        <v>62</v>
      </c>
      <c r="C110" s="77">
        <v>1500000</v>
      </c>
      <c r="D110" s="26">
        <f t="shared" si="8"/>
        <v>610000</v>
      </c>
      <c r="E110" s="26">
        <f t="shared" si="9"/>
        <v>40.666666666666664</v>
      </c>
      <c r="F110" s="77">
        <v>890000</v>
      </c>
      <c r="G110" s="26">
        <f t="shared" si="10"/>
        <v>59.333333333333336</v>
      </c>
      <c r="H110" s="81" t="s">
        <v>237</v>
      </c>
      <c r="I110" s="81" t="s">
        <v>240</v>
      </c>
      <c r="J110" s="83"/>
      <c r="K110" s="72">
        <v>1500000</v>
      </c>
      <c r="L110" s="22"/>
    </row>
    <row r="111" spans="1:12" ht="48">
      <c r="A111" s="92">
        <v>6620906205</v>
      </c>
      <c r="B111" s="93" t="s">
        <v>143</v>
      </c>
      <c r="C111" s="77">
        <v>170000</v>
      </c>
      <c r="D111" s="26">
        <f t="shared" si="8"/>
        <v>28510</v>
      </c>
      <c r="E111" s="26">
        <f t="shared" si="9"/>
        <v>16.770588235294117</v>
      </c>
      <c r="F111" s="77">
        <v>141490</v>
      </c>
      <c r="G111" s="26">
        <f t="shared" si="10"/>
        <v>83.22941176470589</v>
      </c>
      <c r="H111" s="81" t="s">
        <v>215</v>
      </c>
      <c r="I111" s="81" t="s">
        <v>240</v>
      </c>
      <c r="J111" s="83" t="s">
        <v>209</v>
      </c>
      <c r="K111" s="72">
        <v>170000</v>
      </c>
      <c r="L111" s="22"/>
    </row>
    <row r="112" spans="1:12" ht="24">
      <c r="A112" s="92">
        <v>6620906206</v>
      </c>
      <c r="B112" s="93" t="s">
        <v>144</v>
      </c>
      <c r="C112" s="77">
        <v>45000</v>
      </c>
      <c r="D112" s="26">
        <f t="shared" si="8"/>
        <v>43905</v>
      </c>
      <c r="E112" s="26">
        <f t="shared" si="9"/>
        <v>97.56666666666666</v>
      </c>
      <c r="F112" s="77">
        <v>1095</v>
      </c>
      <c r="G112" s="26">
        <f t="shared" si="10"/>
        <v>2.433333333333333</v>
      </c>
      <c r="H112" s="81" t="s">
        <v>161</v>
      </c>
      <c r="I112" s="81" t="s">
        <v>242</v>
      </c>
      <c r="J112" s="83" t="s">
        <v>160</v>
      </c>
      <c r="K112" s="72">
        <v>45000</v>
      </c>
      <c r="L112" s="22"/>
    </row>
    <row r="113" spans="1:12" ht="24">
      <c r="A113" s="92">
        <v>6620906208</v>
      </c>
      <c r="B113" s="93" t="s">
        <v>24</v>
      </c>
      <c r="C113" s="77">
        <v>50000</v>
      </c>
      <c r="D113" s="26">
        <f t="shared" si="8"/>
        <v>17000</v>
      </c>
      <c r="E113" s="26">
        <f t="shared" si="9"/>
        <v>34</v>
      </c>
      <c r="F113" s="77">
        <v>33000</v>
      </c>
      <c r="G113" s="26">
        <f t="shared" si="10"/>
        <v>66</v>
      </c>
      <c r="H113" s="81" t="s">
        <v>175</v>
      </c>
      <c r="I113" s="81" t="s">
        <v>240</v>
      </c>
      <c r="J113" s="83" t="s">
        <v>209</v>
      </c>
      <c r="K113" s="72">
        <v>50000</v>
      </c>
      <c r="L113" s="22"/>
    </row>
    <row r="114" spans="1:12" ht="24">
      <c r="A114" s="92">
        <v>6620906209</v>
      </c>
      <c r="B114" s="93" t="s">
        <v>55</v>
      </c>
      <c r="C114" s="77">
        <v>87000</v>
      </c>
      <c r="D114" s="26">
        <f t="shared" si="8"/>
        <v>0</v>
      </c>
      <c r="E114" s="26">
        <f t="shared" si="9"/>
        <v>0</v>
      </c>
      <c r="F114" s="77">
        <v>87000</v>
      </c>
      <c r="G114" s="26">
        <f t="shared" si="10"/>
        <v>100</v>
      </c>
      <c r="H114" s="81" t="s">
        <v>180</v>
      </c>
      <c r="I114" s="81" t="s">
        <v>241</v>
      </c>
      <c r="J114" s="83" t="s">
        <v>206</v>
      </c>
      <c r="K114" s="72">
        <v>87000</v>
      </c>
      <c r="L114" s="22"/>
    </row>
    <row r="115" spans="1:12" ht="48">
      <c r="A115" s="92">
        <v>6620906210</v>
      </c>
      <c r="B115" s="93" t="s">
        <v>145</v>
      </c>
      <c r="C115" s="77">
        <v>46000</v>
      </c>
      <c r="D115" s="26">
        <f t="shared" si="8"/>
        <v>42820</v>
      </c>
      <c r="E115" s="26">
        <f t="shared" si="9"/>
        <v>93.08695652173913</v>
      </c>
      <c r="F115" s="77">
        <v>3180</v>
      </c>
      <c r="G115" s="26">
        <f t="shared" si="10"/>
        <v>6.913043478260869</v>
      </c>
      <c r="H115" s="81" t="s">
        <v>180</v>
      </c>
      <c r="I115" s="81" t="s">
        <v>240</v>
      </c>
      <c r="J115" s="83" t="s">
        <v>206</v>
      </c>
      <c r="K115" s="72">
        <v>46000</v>
      </c>
      <c r="L115" s="22"/>
    </row>
    <row r="116" spans="1:12" ht="24">
      <c r="A116" s="92">
        <v>6620906211</v>
      </c>
      <c r="B116" s="93" t="s">
        <v>146</v>
      </c>
      <c r="C116" s="77">
        <v>66000</v>
      </c>
      <c r="D116" s="26">
        <f t="shared" si="8"/>
        <v>63600</v>
      </c>
      <c r="E116" s="26">
        <f t="shared" si="9"/>
        <v>96.36363636363636</v>
      </c>
      <c r="F116" s="77">
        <v>2400</v>
      </c>
      <c r="G116" s="26">
        <f t="shared" si="10"/>
        <v>3.6363636363636362</v>
      </c>
      <c r="H116" s="81" t="s">
        <v>175</v>
      </c>
      <c r="I116" s="81" t="s">
        <v>242</v>
      </c>
      <c r="J116" s="83" t="s">
        <v>191</v>
      </c>
      <c r="K116" s="72">
        <v>66000</v>
      </c>
      <c r="L116" s="22"/>
    </row>
    <row r="117" spans="1:12" ht="48">
      <c r="A117" s="92">
        <v>6620906212</v>
      </c>
      <c r="B117" s="93" t="s">
        <v>147</v>
      </c>
      <c r="C117" s="77">
        <v>52000</v>
      </c>
      <c r="D117" s="26">
        <f t="shared" si="8"/>
        <v>42800</v>
      </c>
      <c r="E117" s="26">
        <f aca="true" t="shared" si="11" ref="E117:E127">D117/C117*100</f>
        <v>82.3076923076923</v>
      </c>
      <c r="F117" s="77">
        <v>9200</v>
      </c>
      <c r="G117" s="26">
        <f t="shared" si="10"/>
        <v>17.692307692307693</v>
      </c>
      <c r="H117" s="81" t="s">
        <v>180</v>
      </c>
      <c r="I117" s="81" t="s">
        <v>248</v>
      </c>
      <c r="J117" s="83" t="s">
        <v>219</v>
      </c>
      <c r="K117" s="72">
        <v>52000</v>
      </c>
      <c r="L117" s="22"/>
    </row>
    <row r="118" spans="1:12" s="28" customFormat="1" ht="24">
      <c r="A118" s="92">
        <v>6620906214</v>
      </c>
      <c r="B118" s="93" t="s">
        <v>60</v>
      </c>
      <c r="C118" s="77">
        <v>55000</v>
      </c>
      <c r="D118" s="26">
        <f t="shared" si="8"/>
        <v>42760</v>
      </c>
      <c r="E118" s="26">
        <f t="shared" si="11"/>
        <v>77.74545454545455</v>
      </c>
      <c r="F118" s="77">
        <v>12240</v>
      </c>
      <c r="G118" s="26">
        <f t="shared" si="10"/>
        <v>22.254545454545454</v>
      </c>
      <c r="H118" s="95" t="s">
        <v>205</v>
      </c>
      <c r="I118" s="81" t="s">
        <v>248</v>
      </c>
      <c r="J118" s="83" t="s">
        <v>194</v>
      </c>
      <c r="K118" s="72">
        <v>55000</v>
      </c>
      <c r="L118" s="22"/>
    </row>
    <row r="119" spans="1:12" s="28" customFormat="1" ht="24">
      <c r="A119" s="92">
        <v>6620906215</v>
      </c>
      <c r="B119" s="93" t="s">
        <v>148</v>
      </c>
      <c r="C119" s="77">
        <v>82000</v>
      </c>
      <c r="D119" s="26">
        <f t="shared" si="8"/>
        <v>81600</v>
      </c>
      <c r="E119" s="26">
        <f t="shared" si="11"/>
        <v>99.51219512195122</v>
      </c>
      <c r="F119" s="77">
        <v>400</v>
      </c>
      <c r="G119" s="26">
        <f t="shared" si="10"/>
        <v>0.4878048780487805</v>
      </c>
      <c r="H119" s="95" t="s">
        <v>180</v>
      </c>
      <c r="I119" s="81" t="s">
        <v>242</v>
      </c>
      <c r="J119" s="83" t="s">
        <v>206</v>
      </c>
      <c r="K119" s="72">
        <v>82000</v>
      </c>
      <c r="L119" s="22"/>
    </row>
    <row r="120" spans="1:12" s="28" customFormat="1" ht="24">
      <c r="A120" s="92">
        <v>6620906217</v>
      </c>
      <c r="B120" s="93" t="s">
        <v>58</v>
      </c>
      <c r="C120" s="77">
        <v>200000</v>
      </c>
      <c r="D120" s="26">
        <f t="shared" si="8"/>
        <v>200000</v>
      </c>
      <c r="E120" s="26">
        <f t="shared" si="11"/>
        <v>100</v>
      </c>
      <c r="F120" s="77">
        <v>0</v>
      </c>
      <c r="G120" s="26">
        <f t="shared" si="10"/>
        <v>0</v>
      </c>
      <c r="H120" s="95" t="s">
        <v>221</v>
      </c>
      <c r="I120" s="81" t="s">
        <v>242</v>
      </c>
      <c r="J120" s="83" t="s">
        <v>222</v>
      </c>
      <c r="K120" s="72">
        <v>200000</v>
      </c>
      <c r="L120" s="22"/>
    </row>
    <row r="121" spans="1:12" s="28" customFormat="1" ht="24">
      <c r="A121" s="92">
        <v>6620906218</v>
      </c>
      <c r="B121" s="93" t="s">
        <v>149</v>
      </c>
      <c r="C121" s="77">
        <v>150000</v>
      </c>
      <c r="D121" s="26">
        <f t="shared" si="8"/>
        <v>147566</v>
      </c>
      <c r="E121" s="26">
        <f t="shared" si="11"/>
        <v>98.37733333333334</v>
      </c>
      <c r="F121" s="77">
        <v>2434</v>
      </c>
      <c r="G121" s="26">
        <f t="shared" si="10"/>
        <v>1.6226666666666667</v>
      </c>
      <c r="H121" s="95" t="s">
        <v>165</v>
      </c>
      <c r="I121" s="81" t="s">
        <v>242</v>
      </c>
      <c r="J121" s="83" t="s">
        <v>220</v>
      </c>
      <c r="K121" s="72">
        <v>150000</v>
      </c>
      <c r="L121" s="22"/>
    </row>
    <row r="122" spans="1:12" s="28" customFormat="1" ht="24">
      <c r="A122" s="92">
        <v>6620906219</v>
      </c>
      <c r="B122" s="93" t="s">
        <v>150</v>
      </c>
      <c r="C122" s="77">
        <v>100000</v>
      </c>
      <c r="D122" s="26">
        <f t="shared" si="8"/>
        <v>97800</v>
      </c>
      <c r="E122" s="26">
        <f t="shared" si="11"/>
        <v>97.8</v>
      </c>
      <c r="F122" s="77">
        <v>2200</v>
      </c>
      <c r="G122" s="26">
        <f t="shared" si="10"/>
        <v>2.1999999999999997</v>
      </c>
      <c r="H122" s="95" t="s">
        <v>159</v>
      </c>
      <c r="I122" s="81" t="s">
        <v>242</v>
      </c>
      <c r="J122" s="83" t="s">
        <v>225</v>
      </c>
      <c r="K122" s="72">
        <v>100000</v>
      </c>
      <c r="L122" s="22"/>
    </row>
    <row r="123" spans="1:12" s="28" customFormat="1" ht="24">
      <c r="A123" s="92">
        <v>6620906220</v>
      </c>
      <c r="B123" s="93" t="s">
        <v>151</v>
      </c>
      <c r="C123" s="77">
        <v>190000</v>
      </c>
      <c r="D123" s="26">
        <f t="shared" si="8"/>
        <v>110731</v>
      </c>
      <c r="E123" s="26">
        <f t="shared" si="11"/>
        <v>58.27947368421052</v>
      </c>
      <c r="F123" s="77">
        <v>79269</v>
      </c>
      <c r="G123" s="26">
        <f t="shared" si="10"/>
        <v>41.72052631578948</v>
      </c>
      <c r="H123" s="95" t="s">
        <v>180</v>
      </c>
      <c r="I123" s="81" t="s">
        <v>240</v>
      </c>
      <c r="J123" s="83" t="s">
        <v>191</v>
      </c>
      <c r="K123" s="72">
        <v>190000</v>
      </c>
      <c r="L123" s="22"/>
    </row>
    <row r="124" spans="1:12" s="28" customFormat="1" ht="24">
      <c r="A124" s="92">
        <v>6620906221</v>
      </c>
      <c r="B124" s="93" t="s">
        <v>59</v>
      </c>
      <c r="C124" s="77">
        <v>300000</v>
      </c>
      <c r="D124" s="26">
        <f t="shared" si="8"/>
        <v>90000</v>
      </c>
      <c r="E124" s="26">
        <f t="shared" si="11"/>
        <v>30</v>
      </c>
      <c r="F124" s="77">
        <v>210000</v>
      </c>
      <c r="G124" s="26">
        <f>F124/C124*100</f>
        <v>70</v>
      </c>
      <c r="H124" s="95" t="s">
        <v>237</v>
      </c>
      <c r="I124" s="81" t="s">
        <v>240</v>
      </c>
      <c r="J124" s="83"/>
      <c r="K124" s="72">
        <v>300000</v>
      </c>
      <c r="L124" s="22"/>
    </row>
    <row r="125" spans="1:12" s="28" customFormat="1" ht="48">
      <c r="A125" s="92">
        <v>6620906223</v>
      </c>
      <c r="B125" s="93" t="s">
        <v>152</v>
      </c>
      <c r="C125" s="77">
        <v>30000</v>
      </c>
      <c r="D125" s="26">
        <f t="shared" si="8"/>
        <v>29396</v>
      </c>
      <c r="E125" s="26">
        <f t="shared" si="11"/>
        <v>97.98666666666666</v>
      </c>
      <c r="F125" s="77">
        <v>604</v>
      </c>
      <c r="G125" s="26">
        <f>F125/C125*100</f>
        <v>2.013333333333333</v>
      </c>
      <c r="H125" s="95" t="s">
        <v>186</v>
      </c>
      <c r="I125" s="81" t="s">
        <v>242</v>
      </c>
      <c r="J125" s="83" t="s">
        <v>207</v>
      </c>
      <c r="K125" s="72">
        <v>30000</v>
      </c>
      <c r="L125" s="22"/>
    </row>
    <row r="126" spans="1:12" s="28" customFormat="1" ht="24">
      <c r="A126" s="92">
        <v>6620906224</v>
      </c>
      <c r="B126" s="93" t="s">
        <v>246</v>
      </c>
      <c r="C126" s="77">
        <v>386102</v>
      </c>
      <c r="D126" s="26">
        <f t="shared" si="8"/>
        <v>386102</v>
      </c>
      <c r="E126" s="26">
        <f t="shared" si="11"/>
        <v>100</v>
      </c>
      <c r="F126" s="77">
        <v>0</v>
      </c>
      <c r="G126" s="26">
        <f>F126/C126*100</f>
        <v>0</v>
      </c>
      <c r="H126" s="95"/>
      <c r="I126" s="81" t="s">
        <v>242</v>
      </c>
      <c r="J126" s="83"/>
      <c r="K126" s="72">
        <v>385680</v>
      </c>
      <c r="L126" s="22"/>
    </row>
    <row r="127" spans="1:12" s="28" customFormat="1" ht="24">
      <c r="A127" s="92">
        <v>6620906225</v>
      </c>
      <c r="B127" s="93" t="s">
        <v>247</v>
      </c>
      <c r="C127" s="77">
        <v>415977</v>
      </c>
      <c r="D127" s="26">
        <f>C127-F127</f>
        <v>415977</v>
      </c>
      <c r="E127" s="26">
        <f t="shared" si="11"/>
        <v>100</v>
      </c>
      <c r="F127" s="77">
        <v>0</v>
      </c>
      <c r="G127" s="26">
        <f>F127/C127*100</f>
        <v>0</v>
      </c>
      <c r="H127" s="95"/>
      <c r="I127" s="81" t="s">
        <v>242</v>
      </c>
      <c r="J127" s="83"/>
      <c r="K127" s="72">
        <v>415877</v>
      </c>
      <c r="L127" s="22"/>
    </row>
    <row r="128" spans="1:31" s="30" customFormat="1" ht="24">
      <c r="A128" s="117" t="s">
        <v>47</v>
      </c>
      <c r="B128" s="117"/>
      <c r="C128" s="39">
        <f>SUM(C129:C134)</f>
        <v>5305500</v>
      </c>
      <c r="D128" s="39">
        <f aca="true" t="shared" si="12" ref="D128:D134">C128-F128</f>
        <v>3242572.59</v>
      </c>
      <c r="E128" s="39">
        <f aca="true" t="shared" si="13" ref="E128:E135">D128/C128*100</f>
        <v>61.1171914051456</v>
      </c>
      <c r="F128" s="39">
        <f>SUM(F129:F134)</f>
        <v>2062927.41</v>
      </c>
      <c r="G128" s="41">
        <f aca="true" t="shared" si="14" ref="G128:G135">F128/C128*100</f>
        <v>38.882808594854396</v>
      </c>
      <c r="H128" s="82"/>
      <c r="I128" s="82"/>
      <c r="J128" s="82"/>
      <c r="K128" s="22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</row>
    <row r="129" spans="1:12" ht="24">
      <c r="A129" s="92">
        <v>6620906163</v>
      </c>
      <c r="B129" s="93" t="s">
        <v>25</v>
      </c>
      <c r="C129" s="77">
        <v>1045790</v>
      </c>
      <c r="D129" s="98">
        <f t="shared" si="12"/>
        <v>62025.05000000005</v>
      </c>
      <c r="E129" s="98">
        <f t="shared" si="13"/>
        <v>5.930927815335779</v>
      </c>
      <c r="F129" s="77">
        <v>983764.95</v>
      </c>
      <c r="G129" s="26">
        <f t="shared" si="14"/>
        <v>94.06907218466422</v>
      </c>
      <c r="H129" s="81" t="s">
        <v>181</v>
      </c>
      <c r="I129" s="81" t="s">
        <v>248</v>
      </c>
      <c r="J129" s="83"/>
      <c r="K129" s="72">
        <v>1045790</v>
      </c>
      <c r="L129" s="85"/>
    </row>
    <row r="130" spans="1:12" ht="48">
      <c r="A130" s="92">
        <v>6620906189</v>
      </c>
      <c r="B130" s="93" t="s">
        <v>64</v>
      </c>
      <c r="C130" s="77">
        <v>369710</v>
      </c>
      <c r="D130" s="98">
        <f t="shared" si="12"/>
        <v>0</v>
      </c>
      <c r="E130" s="98">
        <f t="shared" si="13"/>
        <v>0</v>
      </c>
      <c r="F130" s="77">
        <v>369710</v>
      </c>
      <c r="G130" s="26">
        <f t="shared" si="14"/>
        <v>100</v>
      </c>
      <c r="H130" s="81" t="s">
        <v>238</v>
      </c>
      <c r="I130" s="81" t="s">
        <v>241</v>
      </c>
      <c r="J130" s="83"/>
      <c r="K130" s="72">
        <v>369710</v>
      </c>
      <c r="L130" s="85"/>
    </row>
    <row r="131" spans="1:11" ht="48">
      <c r="A131" s="92">
        <v>6620906200</v>
      </c>
      <c r="B131" s="93" t="s">
        <v>153</v>
      </c>
      <c r="C131" s="77">
        <v>2230000</v>
      </c>
      <c r="D131" s="98">
        <f t="shared" si="12"/>
        <v>2230000</v>
      </c>
      <c r="E131" s="98">
        <f t="shared" si="13"/>
        <v>100</v>
      </c>
      <c r="F131" s="77">
        <v>0</v>
      </c>
      <c r="G131" s="26">
        <f t="shared" si="14"/>
        <v>0</v>
      </c>
      <c r="H131" s="81" t="s">
        <v>239</v>
      </c>
      <c r="I131" s="81" t="s">
        <v>242</v>
      </c>
      <c r="J131" s="83"/>
      <c r="K131" s="72">
        <v>2230000</v>
      </c>
    </row>
    <row r="132" spans="1:11" ht="24">
      <c r="A132" s="92">
        <v>6620906213</v>
      </c>
      <c r="B132" s="93" t="s">
        <v>154</v>
      </c>
      <c r="C132" s="77">
        <v>460000</v>
      </c>
      <c r="D132" s="98">
        <f t="shared" si="12"/>
        <v>430738.99</v>
      </c>
      <c r="E132" s="98">
        <f t="shared" si="13"/>
        <v>93.63891086956522</v>
      </c>
      <c r="F132" s="77">
        <v>29261.01</v>
      </c>
      <c r="G132" s="26">
        <f t="shared" si="14"/>
        <v>6.361089130434783</v>
      </c>
      <c r="H132" s="81" t="s">
        <v>226</v>
      </c>
      <c r="I132" s="81" t="s">
        <v>242</v>
      </c>
      <c r="J132" s="83" t="s">
        <v>194</v>
      </c>
      <c r="K132" s="72">
        <v>460000</v>
      </c>
    </row>
    <row r="133" spans="1:11" ht="24">
      <c r="A133" s="92">
        <v>6620906216</v>
      </c>
      <c r="B133" s="93" t="s">
        <v>44</v>
      </c>
      <c r="C133" s="77">
        <v>200000</v>
      </c>
      <c r="D133" s="98">
        <f t="shared" si="12"/>
        <v>0</v>
      </c>
      <c r="E133" s="98">
        <f t="shared" si="13"/>
        <v>0</v>
      </c>
      <c r="F133" s="77">
        <v>200000</v>
      </c>
      <c r="G133" s="26">
        <f t="shared" si="14"/>
        <v>100</v>
      </c>
      <c r="H133" s="81" t="s">
        <v>171</v>
      </c>
      <c r="I133" s="81" t="s">
        <v>241</v>
      </c>
      <c r="J133" s="83" t="s">
        <v>227</v>
      </c>
      <c r="K133" s="72">
        <v>200000</v>
      </c>
    </row>
    <row r="134" spans="1:11" ht="48">
      <c r="A134" s="92">
        <v>6620906222</v>
      </c>
      <c r="B134" s="93" t="s">
        <v>155</v>
      </c>
      <c r="C134" s="77">
        <v>1000000</v>
      </c>
      <c r="D134" s="98">
        <f t="shared" si="12"/>
        <v>519808.55</v>
      </c>
      <c r="E134" s="98">
        <f t="shared" si="13"/>
        <v>51.980855000000005</v>
      </c>
      <c r="F134" s="77">
        <v>480191.45</v>
      </c>
      <c r="G134" s="26">
        <f t="shared" si="14"/>
        <v>48.019145</v>
      </c>
      <c r="H134" s="81" t="s">
        <v>215</v>
      </c>
      <c r="I134" s="81" t="s">
        <v>240</v>
      </c>
      <c r="J134" s="83" t="s">
        <v>206</v>
      </c>
      <c r="K134" s="72">
        <v>1000000</v>
      </c>
    </row>
    <row r="135" spans="1:31" s="30" customFormat="1" ht="24">
      <c r="A135" s="107" t="s">
        <v>35</v>
      </c>
      <c r="B135" s="107"/>
      <c r="C135" s="31">
        <f>C5+C12+C39+C60+C128</f>
        <v>40074459</v>
      </c>
      <c r="D135" s="31">
        <f>C135-F135</f>
        <v>31282766.77</v>
      </c>
      <c r="E135" s="40">
        <f t="shared" si="13"/>
        <v>78.06160719474717</v>
      </c>
      <c r="F135" s="31">
        <f>F5+F12+F60+F128+F39</f>
        <v>8791692.23</v>
      </c>
      <c r="G135" s="40">
        <f t="shared" si="14"/>
        <v>21.938392805252843</v>
      </c>
      <c r="H135" s="82"/>
      <c r="I135" s="82"/>
      <c r="J135" s="82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</row>
    <row r="137" spans="1:2" ht="24">
      <c r="A137" s="30" t="s">
        <v>69</v>
      </c>
      <c r="B137" s="64" t="s">
        <v>70</v>
      </c>
    </row>
    <row r="140" spans="2:33" ht="24">
      <c r="B140" s="42" t="s">
        <v>45</v>
      </c>
      <c r="AF140" s="28"/>
      <c r="AG140" s="28"/>
    </row>
    <row r="141" spans="1:33" ht="24" customHeight="1">
      <c r="A141" s="112" t="s">
        <v>249</v>
      </c>
      <c r="B141" s="112"/>
      <c r="C141" s="112"/>
      <c r="D141" s="112"/>
      <c r="E141" s="112"/>
      <c r="F141" s="112"/>
      <c r="G141" s="112"/>
      <c r="H141" s="48" t="s">
        <v>250</v>
      </c>
      <c r="I141" s="53">
        <v>38316</v>
      </c>
      <c r="AF141" s="28"/>
      <c r="AG141" s="28"/>
    </row>
    <row r="142" spans="1:10" s="71" customFormat="1" ht="24">
      <c r="A142" s="112" t="s">
        <v>253</v>
      </c>
      <c r="B142" s="112"/>
      <c r="C142" s="112"/>
      <c r="D142" s="112"/>
      <c r="E142" s="112"/>
      <c r="F142" s="112"/>
      <c r="G142" s="112"/>
      <c r="H142" s="48" t="s">
        <v>250</v>
      </c>
      <c r="I142" s="86">
        <v>29714</v>
      </c>
      <c r="J142" s="86"/>
    </row>
    <row r="143" spans="1:10" s="71" customFormat="1" ht="24">
      <c r="A143" s="112" t="s">
        <v>252</v>
      </c>
      <c r="B143" s="112"/>
      <c r="C143" s="112"/>
      <c r="D143" s="112"/>
      <c r="E143" s="112"/>
      <c r="F143" s="112"/>
      <c r="G143" s="112"/>
      <c r="H143" s="48" t="s">
        <v>250</v>
      </c>
      <c r="I143" s="86">
        <v>68015</v>
      </c>
      <c r="J143" s="86"/>
    </row>
    <row r="144" spans="1:10" s="71" customFormat="1" ht="24">
      <c r="A144" s="112" t="s">
        <v>254</v>
      </c>
      <c r="B144" s="112"/>
      <c r="C144" s="112"/>
      <c r="D144" s="112"/>
      <c r="E144" s="112"/>
      <c r="F144" s="112"/>
      <c r="G144" s="112"/>
      <c r="H144" s="48" t="s">
        <v>250</v>
      </c>
      <c r="I144" s="86">
        <v>197080</v>
      </c>
      <c r="J144" s="86"/>
    </row>
    <row r="145" spans="1:10" s="71" customFormat="1" ht="24">
      <c r="A145" s="112" t="s">
        <v>255</v>
      </c>
      <c r="B145" s="112"/>
      <c r="C145" s="112"/>
      <c r="D145" s="112"/>
      <c r="E145" s="112"/>
      <c r="F145" s="112"/>
      <c r="G145" s="112"/>
      <c r="H145" s="48" t="s">
        <v>250</v>
      </c>
      <c r="I145" s="86">
        <v>62000</v>
      </c>
      <c r="J145" s="86"/>
    </row>
    <row r="146" spans="1:10" s="71" customFormat="1" ht="24">
      <c r="A146" s="112" t="s">
        <v>256</v>
      </c>
      <c r="B146" s="112"/>
      <c r="C146" s="112"/>
      <c r="D146" s="112"/>
      <c r="E146" s="112"/>
      <c r="F146" s="112"/>
      <c r="G146" s="112"/>
      <c r="H146" s="48" t="s">
        <v>250</v>
      </c>
      <c r="I146" s="86">
        <v>71904</v>
      </c>
      <c r="J146" s="86"/>
    </row>
    <row r="147" spans="1:10" s="71" customFormat="1" ht="24">
      <c r="A147" s="112" t="s">
        <v>257</v>
      </c>
      <c r="B147" s="112"/>
      <c r="C147" s="112"/>
      <c r="D147" s="112"/>
      <c r="E147" s="112"/>
      <c r="F147" s="112"/>
      <c r="G147" s="112"/>
      <c r="H147" s="48" t="s">
        <v>250</v>
      </c>
      <c r="I147" s="86">
        <v>155077</v>
      </c>
      <c r="J147" s="86"/>
    </row>
    <row r="148" spans="1:10" s="71" customFormat="1" ht="24">
      <c r="A148" s="112" t="s">
        <v>258</v>
      </c>
      <c r="B148" s="112"/>
      <c r="C148" s="112"/>
      <c r="D148" s="112"/>
      <c r="E148" s="112"/>
      <c r="F148" s="112"/>
      <c r="G148" s="112"/>
      <c r="H148" s="48" t="s">
        <v>250</v>
      </c>
      <c r="I148" s="86">
        <v>50000</v>
      </c>
      <c r="J148" s="86"/>
    </row>
    <row r="149" spans="1:10" s="71" customFormat="1" ht="24.75" thickBot="1">
      <c r="A149" s="115" t="s">
        <v>74</v>
      </c>
      <c r="B149" s="116"/>
      <c r="C149" s="116"/>
      <c r="D149" s="116"/>
      <c r="E149" s="87"/>
      <c r="F149" s="88"/>
      <c r="G149" s="89"/>
      <c r="H149" s="87"/>
      <c r="I149" s="90">
        <f>SUM(I141:I148)</f>
        <v>672106</v>
      </c>
      <c r="J149" s="86"/>
    </row>
    <row r="150" spans="1:33" ht="24.75" thickTop="1">
      <c r="A150" s="108"/>
      <c r="B150" s="109"/>
      <c r="C150" s="109"/>
      <c r="D150" s="109"/>
      <c r="E150" s="43"/>
      <c r="AF150" s="28"/>
      <c r="AG150" s="28"/>
    </row>
    <row r="151" spans="1:33" ht="24">
      <c r="A151" s="108"/>
      <c r="B151" s="109"/>
      <c r="C151" s="109"/>
      <c r="D151" s="109"/>
      <c r="E151" s="43"/>
      <c r="AF151" s="28"/>
      <c r="AG151" s="28"/>
    </row>
    <row r="152" spans="1:33" ht="24">
      <c r="A152" s="108"/>
      <c r="B152" s="109"/>
      <c r="C152" s="109"/>
      <c r="D152" s="109"/>
      <c r="E152" s="43"/>
      <c r="AF152" s="28"/>
      <c r="AG152" s="28"/>
    </row>
    <row r="153" spans="1:33" ht="24">
      <c r="A153" s="108"/>
      <c r="B153" s="109"/>
      <c r="C153" s="109"/>
      <c r="D153" s="109"/>
      <c r="E153" s="43"/>
      <c r="AF153" s="28"/>
      <c r="AG153" s="28"/>
    </row>
    <row r="154" spans="1:10" s="4" customFormat="1" ht="26.25">
      <c r="A154" s="114"/>
      <c r="B154" s="114"/>
      <c r="C154" s="61"/>
      <c r="D154" s="61"/>
      <c r="E154" s="61"/>
      <c r="F154" s="62"/>
      <c r="G154" s="61"/>
      <c r="H154" s="84"/>
      <c r="I154" s="84"/>
      <c r="J154" s="43"/>
    </row>
  </sheetData>
  <sheetProtection/>
  <mergeCells count="22">
    <mergeCell ref="A154:B154"/>
    <mergeCell ref="A149:D149"/>
    <mergeCell ref="A60:B60"/>
    <mergeCell ref="A128:B128"/>
    <mergeCell ref="A144:G144"/>
    <mergeCell ref="A145:G145"/>
    <mergeCell ref="A147:G147"/>
    <mergeCell ref="A148:G148"/>
    <mergeCell ref="A151:D151"/>
    <mergeCell ref="A152:D152"/>
    <mergeCell ref="A12:B12"/>
    <mergeCell ref="A153:D153"/>
    <mergeCell ref="A1:J1"/>
    <mergeCell ref="A2:J2"/>
    <mergeCell ref="A135:B135"/>
    <mergeCell ref="A150:D150"/>
    <mergeCell ref="A5:B5"/>
    <mergeCell ref="A4:B4"/>
    <mergeCell ref="A141:G141"/>
    <mergeCell ref="A142:G142"/>
    <mergeCell ref="A143:G143"/>
    <mergeCell ref="A146:G146"/>
  </mergeCells>
  <printOptions/>
  <pageMargins left="0" right="0" top="0" bottom="0.1968503937007874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15.421875" style="50" customWidth="1"/>
    <col min="2" max="2" width="30.421875" style="47" customWidth="1"/>
    <col min="3" max="3" width="21.57421875" style="47" customWidth="1"/>
    <col min="4" max="4" width="19.57421875" style="47" customWidth="1"/>
    <col min="5" max="5" width="13.57421875" style="47" customWidth="1"/>
    <col min="6" max="6" width="19.7109375" style="47" customWidth="1"/>
    <col min="7" max="7" width="14.57421875" style="47" customWidth="1"/>
    <col min="8" max="8" width="16.00390625" style="50" customWidth="1"/>
    <col min="9" max="9" width="14.00390625" style="50" customWidth="1"/>
    <col min="10" max="10" width="15.28125" style="50" customWidth="1"/>
    <col min="11" max="16" width="9.140625" style="47" customWidth="1"/>
    <col min="17" max="17" width="11.7109375" style="47" bestFit="1" customWidth="1"/>
    <col min="18" max="16384" width="9.140625" style="47" customWidth="1"/>
  </cols>
  <sheetData>
    <row r="1" spans="1:10" s="44" customFormat="1" ht="24.75" customHeight="1">
      <c r="A1" s="121" t="s">
        <v>260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s="44" customFormat="1" ht="24.75" customHeight="1">
      <c r="A2" s="122" t="s">
        <v>29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31" s="21" customFormat="1" ht="48">
      <c r="A3" s="3" t="s">
        <v>0</v>
      </c>
      <c r="B3" s="3" t="s">
        <v>1</v>
      </c>
      <c r="C3" s="18" t="s">
        <v>27</v>
      </c>
      <c r="D3" s="18" t="s">
        <v>26</v>
      </c>
      <c r="E3" s="18" t="s">
        <v>28</v>
      </c>
      <c r="F3" s="18" t="s">
        <v>3</v>
      </c>
      <c r="G3" s="19" t="s">
        <v>28</v>
      </c>
      <c r="H3" s="3" t="s">
        <v>65</v>
      </c>
      <c r="I3" s="3" t="s">
        <v>67</v>
      </c>
      <c r="J3" s="3" t="s">
        <v>66</v>
      </c>
      <c r="K3" s="16"/>
      <c r="L3" s="16"/>
      <c r="M3" s="16"/>
      <c r="N3" s="16"/>
      <c r="O3" s="16"/>
      <c r="P3" s="16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10" s="45" customFormat="1" ht="24.75" customHeight="1">
      <c r="A4" s="120" t="s">
        <v>4</v>
      </c>
      <c r="B4" s="120"/>
      <c r="C4" s="74">
        <f>C14</f>
        <v>18031310</v>
      </c>
      <c r="D4" s="74">
        <f>D14</f>
        <v>17429973.8</v>
      </c>
      <c r="E4" s="74">
        <f aca="true" t="shared" si="0" ref="E4:E13">D4/C4*100</f>
        <v>96.6650443034921</v>
      </c>
      <c r="F4" s="74">
        <f>F14</f>
        <v>601336.2</v>
      </c>
      <c r="G4" s="74">
        <f aca="true" t="shared" si="1" ref="G4:G14">F4/C4*100</f>
        <v>3.3349556965079072</v>
      </c>
      <c r="H4" s="99"/>
      <c r="I4" s="66" t="s">
        <v>68</v>
      </c>
      <c r="J4" s="99"/>
    </row>
    <row r="5" spans="1:12" s="45" customFormat="1" ht="24" customHeight="1">
      <c r="A5" s="119" t="s">
        <v>5</v>
      </c>
      <c r="B5" s="119"/>
      <c r="C5" s="75">
        <f>SUM(C6)</f>
        <v>1856860</v>
      </c>
      <c r="D5" s="75">
        <f aca="true" t="shared" si="2" ref="D5:D13">C5-F5</f>
        <v>1255710</v>
      </c>
      <c r="E5" s="75">
        <f t="shared" si="0"/>
        <v>67.62545372295165</v>
      </c>
      <c r="F5" s="75">
        <f>SUM(F6)</f>
        <v>601150</v>
      </c>
      <c r="G5" s="76">
        <f t="shared" si="1"/>
        <v>32.37454627704835</v>
      </c>
      <c r="H5" s="65"/>
      <c r="I5" s="65"/>
      <c r="J5" s="65"/>
      <c r="L5" s="91"/>
    </row>
    <row r="6" spans="1:10" ht="24.75" customHeight="1">
      <c r="A6" s="59">
        <v>6610906101</v>
      </c>
      <c r="B6" s="58" t="s">
        <v>30</v>
      </c>
      <c r="C6" s="77">
        <v>1856860</v>
      </c>
      <c r="D6" s="73">
        <f t="shared" si="2"/>
        <v>1255710</v>
      </c>
      <c r="E6" s="73">
        <f t="shared" si="0"/>
        <v>67.62545372295165</v>
      </c>
      <c r="F6" s="102">
        <v>601150</v>
      </c>
      <c r="G6" s="78">
        <f t="shared" si="1"/>
        <v>32.37454627704835</v>
      </c>
      <c r="H6" s="46" t="s">
        <v>71</v>
      </c>
      <c r="I6" s="46" t="s">
        <v>73</v>
      </c>
      <c r="J6" s="46" t="s">
        <v>229</v>
      </c>
    </row>
    <row r="7" spans="1:10" s="45" customFormat="1" ht="24" customHeight="1">
      <c r="A7" s="119" t="s">
        <v>36</v>
      </c>
      <c r="B7" s="119"/>
      <c r="C7" s="75">
        <f>SUM(C8:C10)</f>
        <v>400000</v>
      </c>
      <c r="D7" s="75">
        <f>C7-F7</f>
        <v>399842</v>
      </c>
      <c r="E7" s="75">
        <f>D7/C7*100</f>
        <v>99.9605</v>
      </c>
      <c r="F7" s="75">
        <f>SUM(F8:F10)</f>
        <v>158</v>
      </c>
      <c r="G7" s="76">
        <f>F7/C7*100</f>
        <v>0.0395</v>
      </c>
      <c r="H7" s="65"/>
      <c r="I7" s="65"/>
      <c r="J7" s="65"/>
    </row>
    <row r="8" spans="1:10" ht="24.75" customHeight="1">
      <c r="A8" s="59">
        <v>6610906104</v>
      </c>
      <c r="B8" s="58" t="s">
        <v>84</v>
      </c>
      <c r="C8" s="77">
        <v>100000</v>
      </c>
      <c r="D8" s="73">
        <f t="shared" si="2"/>
        <v>99970</v>
      </c>
      <c r="E8" s="73">
        <f>D8/C8*100</f>
        <v>99.97</v>
      </c>
      <c r="F8" s="103">
        <v>30</v>
      </c>
      <c r="G8" s="78">
        <f>F8/C8*100</f>
        <v>0.03</v>
      </c>
      <c r="H8" s="46"/>
      <c r="I8" s="46" t="s">
        <v>242</v>
      </c>
      <c r="J8" s="68" t="s">
        <v>72</v>
      </c>
    </row>
    <row r="9" spans="1:10" ht="24.75" customHeight="1">
      <c r="A9" s="59">
        <v>6610906105</v>
      </c>
      <c r="B9" s="58" t="s">
        <v>21</v>
      </c>
      <c r="C9" s="77">
        <v>200000</v>
      </c>
      <c r="D9" s="73">
        <f t="shared" si="2"/>
        <v>199910</v>
      </c>
      <c r="E9" s="73">
        <f>D9/C9*100</f>
        <v>99.955</v>
      </c>
      <c r="F9" s="103">
        <v>90</v>
      </c>
      <c r="G9" s="78">
        <f>F9/C9*100</f>
        <v>0.045</v>
      </c>
      <c r="H9" s="46"/>
      <c r="I9" s="46" t="s">
        <v>242</v>
      </c>
      <c r="J9" s="68" t="s">
        <v>72</v>
      </c>
    </row>
    <row r="10" spans="1:10" ht="24.75" customHeight="1">
      <c r="A10" s="59">
        <v>6610906106</v>
      </c>
      <c r="B10" s="58" t="s">
        <v>17</v>
      </c>
      <c r="C10" s="77">
        <v>100000</v>
      </c>
      <c r="D10" s="73">
        <f t="shared" si="2"/>
        <v>99962</v>
      </c>
      <c r="E10" s="73">
        <f>D10/C10*100</f>
        <v>99.96199999999999</v>
      </c>
      <c r="F10" s="103">
        <v>38</v>
      </c>
      <c r="G10" s="78">
        <f>F10/C10*100</f>
        <v>0.038</v>
      </c>
      <c r="H10" s="46"/>
      <c r="I10" s="46" t="s">
        <v>242</v>
      </c>
      <c r="J10" s="68" t="s">
        <v>72</v>
      </c>
    </row>
    <row r="11" spans="1:17" s="45" customFormat="1" ht="24">
      <c r="A11" s="119" t="s">
        <v>38</v>
      </c>
      <c r="B11" s="119"/>
      <c r="C11" s="75">
        <f>SUM(C12:C13)</f>
        <v>15774450</v>
      </c>
      <c r="D11" s="75">
        <f>C11-F11</f>
        <v>15774421.8</v>
      </c>
      <c r="E11" s="75">
        <f t="shared" si="0"/>
        <v>99.99982122990025</v>
      </c>
      <c r="F11" s="75">
        <f>SUM(F12:F13)</f>
        <v>28.2</v>
      </c>
      <c r="G11" s="76">
        <f t="shared" si="1"/>
        <v>0.00017877009974991202</v>
      </c>
      <c r="H11" s="65"/>
      <c r="I11" s="67"/>
      <c r="J11" s="67"/>
      <c r="K11" s="48"/>
      <c r="L11" s="48"/>
      <c r="M11" s="24"/>
      <c r="N11" s="49"/>
      <c r="O11" s="24"/>
      <c r="P11" s="24"/>
      <c r="Q11" s="24"/>
    </row>
    <row r="12" spans="1:17" ht="24">
      <c r="A12" s="59">
        <v>6610906102</v>
      </c>
      <c r="B12" s="58" t="s">
        <v>30</v>
      </c>
      <c r="C12" s="77">
        <v>15425250</v>
      </c>
      <c r="D12" s="73">
        <f t="shared" si="2"/>
        <v>15425250</v>
      </c>
      <c r="E12" s="73">
        <f t="shared" si="0"/>
        <v>100</v>
      </c>
      <c r="F12" s="77">
        <v>0</v>
      </c>
      <c r="G12" s="73">
        <f t="shared" si="1"/>
        <v>0</v>
      </c>
      <c r="H12" s="70"/>
      <c r="I12" s="46" t="s">
        <v>242</v>
      </c>
      <c r="J12" s="68" t="s">
        <v>229</v>
      </c>
      <c r="K12" s="48"/>
      <c r="L12" s="48"/>
      <c r="M12" s="24"/>
      <c r="N12" s="49"/>
      <c r="O12" s="24"/>
      <c r="P12" s="24"/>
      <c r="Q12" s="24"/>
    </row>
    <row r="13" spans="1:17" ht="24">
      <c r="A13" s="59">
        <v>6610906103</v>
      </c>
      <c r="B13" s="58" t="s">
        <v>22</v>
      </c>
      <c r="C13" s="77">
        <v>349200</v>
      </c>
      <c r="D13" s="73">
        <f t="shared" si="2"/>
        <v>349171.8</v>
      </c>
      <c r="E13" s="73">
        <f t="shared" si="0"/>
        <v>99.99192439862543</v>
      </c>
      <c r="F13" s="104">
        <v>28.2</v>
      </c>
      <c r="G13" s="73">
        <f t="shared" si="1"/>
        <v>0.008075601374570448</v>
      </c>
      <c r="H13" s="70"/>
      <c r="I13" s="46" t="s">
        <v>242</v>
      </c>
      <c r="J13" s="68" t="s">
        <v>72</v>
      </c>
      <c r="K13" s="48"/>
      <c r="L13" s="48"/>
      <c r="M13" s="24"/>
      <c r="N13" s="49"/>
      <c r="O13" s="24"/>
      <c r="P13" s="24"/>
      <c r="Q13" s="24"/>
    </row>
    <row r="14" spans="1:17" s="45" customFormat="1" ht="24">
      <c r="A14" s="118" t="s">
        <v>35</v>
      </c>
      <c r="B14" s="118"/>
      <c r="C14" s="74">
        <f>C11+C5+C7</f>
        <v>18031310</v>
      </c>
      <c r="D14" s="74">
        <f>D11+D5+D7</f>
        <v>17429973.8</v>
      </c>
      <c r="E14" s="79">
        <f>D14/C14*100</f>
        <v>96.6650443034921</v>
      </c>
      <c r="F14" s="74">
        <f>F11+F5+F7</f>
        <v>601336.2</v>
      </c>
      <c r="G14" s="79">
        <f t="shared" si="1"/>
        <v>3.3349556965079072</v>
      </c>
      <c r="H14" s="99"/>
      <c r="I14" s="69"/>
      <c r="J14" s="69"/>
      <c r="K14" s="48"/>
      <c r="L14" s="48"/>
      <c r="M14" s="24"/>
      <c r="N14" s="49"/>
      <c r="O14" s="24"/>
      <c r="P14" s="24"/>
      <c r="Q14" s="24"/>
    </row>
    <row r="16" spans="1:31" s="29" customFormat="1" ht="48" customHeight="1">
      <c r="A16" s="30" t="s">
        <v>69</v>
      </c>
      <c r="B16" s="124" t="s">
        <v>70</v>
      </c>
      <c r="C16" s="124"/>
      <c r="D16" s="124"/>
      <c r="E16" s="32"/>
      <c r="F16" s="32"/>
      <c r="G16" s="32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9" spans="2:7" s="28" customFormat="1" ht="24">
      <c r="B19" s="51" t="s">
        <v>39</v>
      </c>
      <c r="C19" s="52"/>
      <c r="D19" s="52"/>
      <c r="E19" s="52"/>
      <c r="F19" s="52"/>
      <c r="G19" s="52"/>
    </row>
    <row r="20" spans="1:7" s="28" customFormat="1" ht="24">
      <c r="A20" s="123" t="s">
        <v>243</v>
      </c>
      <c r="B20" s="123"/>
      <c r="C20" s="123"/>
      <c r="D20" s="123"/>
      <c r="E20" s="53"/>
      <c r="F20" s="53">
        <v>100000</v>
      </c>
      <c r="G20" s="52"/>
    </row>
    <row r="21" spans="1:7" s="28" customFormat="1" ht="24">
      <c r="A21" s="123" t="s">
        <v>244</v>
      </c>
      <c r="B21" s="123"/>
      <c r="C21" s="123"/>
      <c r="D21" s="123"/>
      <c r="E21" s="53"/>
      <c r="F21" s="54">
        <v>200000</v>
      </c>
      <c r="G21" s="52"/>
    </row>
    <row r="22" spans="1:6" ht="24">
      <c r="A22" s="123" t="s">
        <v>245</v>
      </c>
      <c r="B22" s="123"/>
      <c r="C22" s="123"/>
      <c r="D22" s="123"/>
      <c r="F22" s="55">
        <v>100000</v>
      </c>
    </row>
    <row r="23" spans="1:6" ht="26.25">
      <c r="A23" s="123"/>
      <c r="B23" s="123"/>
      <c r="C23" s="123"/>
      <c r="D23" s="123"/>
      <c r="F23" s="56"/>
    </row>
    <row r="24" spans="1:6" ht="26.25">
      <c r="A24" s="125" t="s">
        <v>35</v>
      </c>
      <c r="B24" s="125"/>
      <c r="F24" s="57">
        <f>SUM(F20:F23)</f>
        <v>400000</v>
      </c>
    </row>
  </sheetData>
  <sheetProtection/>
  <mergeCells count="13">
    <mergeCell ref="A21:D21"/>
    <mergeCell ref="B16:D16"/>
    <mergeCell ref="A22:D22"/>
    <mergeCell ref="A23:D23"/>
    <mergeCell ref="A24:B24"/>
    <mergeCell ref="A20:D20"/>
    <mergeCell ref="A14:B14"/>
    <mergeCell ref="A11:B11"/>
    <mergeCell ref="A4:B4"/>
    <mergeCell ref="A5:B5"/>
    <mergeCell ref="A1:J1"/>
    <mergeCell ref="A2:J2"/>
    <mergeCell ref="A7:B7"/>
  </mergeCells>
  <printOptions/>
  <pageMargins left="0.2362204724409449" right="0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32.57421875" style="5" customWidth="1"/>
    <col min="2" max="2" width="17.00390625" style="5" customWidth="1"/>
    <col min="3" max="3" width="19.7109375" style="5" customWidth="1"/>
    <col min="4" max="4" width="20.8515625" style="5" customWidth="1"/>
    <col min="5" max="5" width="17.140625" style="5" customWidth="1"/>
    <col min="6" max="6" width="15.00390625" style="5" customWidth="1"/>
    <col min="7" max="16384" width="9.140625" style="5" customWidth="1"/>
  </cols>
  <sheetData>
    <row r="1" spans="1:6" ht="24">
      <c r="A1" s="126" t="s">
        <v>261</v>
      </c>
      <c r="B1" s="126"/>
      <c r="C1" s="126"/>
      <c r="D1" s="126"/>
      <c r="E1" s="126"/>
      <c r="F1" s="126"/>
    </row>
    <row r="2" spans="1:6" ht="24">
      <c r="A2" s="127" t="s">
        <v>29</v>
      </c>
      <c r="B2" s="127"/>
      <c r="C2" s="127"/>
      <c r="D2" s="127"/>
      <c r="E2" s="127"/>
      <c r="F2" s="127"/>
    </row>
    <row r="3" spans="1:6" s="8" customFormat="1" ht="24">
      <c r="A3" s="6" t="s">
        <v>31</v>
      </c>
      <c r="B3" s="7" t="s">
        <v>32</v>
      </c>
      <c r="C3" s="7" t="s">
        <v>2</v>
      </c>
      <c r="D3" s="7" t="s">
        <v>28</v>
      </c>
      <c r="E3" s="7" t="s">
        <v>3</v>
      </c>
      <c r="F3" s="7" t="s">
        <v>28</v>
      </c>
    </row>
    <row r="4" spans="1:6" s="11" customFormat="1" ht="24">
      <c r="A4" s="9" t="s">
        <v>33</v>
      </c>
      <c r="B4" s="10">
        <f>เงินแผ่นดิน!C14</f>
        <v>18031310</v>
      </c>
      <c r="C4" s="10">
        <f>B4-E4</f>
        <v>17429973.8</v>
      </c>
      <c r="D4" s="10">
        <f>C4/B4*100</f>
        <v>96.6650443034921</v>
      </c>
      <c r="E4" s="10">
        <f>เงินแผ่นดิน!F14</f>
        <v>601336.2</v>
      </c>
      <c r="F4" s="10">
        <f>E4/B4*100</f>
        <v>3.3349556965079072</v>
      </c>
    </row>
    <row r="5" spans="1:6" s="11" customFormat="1" ht="24">
      <c r="A5" s="9" t="s">
        <v>34</v>
      </c>
      <c r="B5" s="10">
        <f>เงินรายได้!C4</f>
        <v>40074459</v>
      </c>
      <c r="C5" s="10">
        <f>B5-E5</f>
        <v>31282766.77</v>
      </c>
      <c r="D5" s="10">
        <f>C5/B5*100</f>
        <v>78.06160719474717</v>
      </c>
      <c r="E5" s="10">
        <f>เงินรายได้!F135</f>
        <v>8791692.23</v>
      </c>
      <c r="F5" s="10">
        <f>E5/B5*100</f>
        <v>21.938392805252843</v>
      </c>
    </row>
    <row r="6" spans="1:6" s="8" customFormat="1" ht="24">
      <c r="A6" s="12" t="s">
        <v>35</v>
      </c>
      <c r="B6" s="13">
        <f>SUM(B4:B5)</f>
        <v>58105769</v>
      </c>
      <c r="C6" s="13">
        <f>SUM(C4+C5)</f>
        <v>48712740.57</v>
      </c>
      <c r="D6" s="14">
        <f>C6/B6*100</f>
        <v>83.83460267086389</v>
      </c>
      <c r="E6" s="13">
        <f>SUM(E4:E5)</f>
        <v>9393028.43</v>
      </c>
      <c r="F6" s="15">
        <f>E6/B6*100</f>
        <v>16.165397329136113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PeterCOPAG</dc:creator>
  <cp:keywords/>
  <dc:description/>
  <cp:lastModifiedBy>Admin</cp:lastModifiedBy>
  <cp:lastPrinted>2023-10-03T08:48:21Z</cp:lastPrinted>
  <dcterms:created xsi:type="dcterms:W3CDTF">2019-11-05T06:11:16Z</dcterms:created>
  <dcterms:modified xsi:type="dcterms:W3CDTF">2023-10-03T08:49:56Z</dcterms:modified>
  <cp:category/>
  <cp:version/>
  <cp:contentType/>
  <cp:contentStatus/>
</cp:coreProperties>
</file>